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9DFD" lockStructure="1"/>
  <bookViews>
    <workbookView xWindow="0" yWindow="0" windowWidth="23040" windowHeight="9240"/>
  </bookViews>
  <sheets>
    <sheet name="別紙１ 特定ガス排出量に関する報告書（様式）" sheetId="13" r:id="rId1"/>
    <sheet name="別紙２ 特定ガス排出量に関する報告書（記載例）" sheetId="12" r:id="rId2"/>
  </sheets>
  <definedNames>
    <definedName name="_xlnm.Print_Area" localSheetId="0">'別紙１ 特定ガス排出量に関する報告書（様式）'!$A$1:$K$48</definedName>
    <definedName name="_xlnm.Print_Area" localSheetId="1">'別紙２ 特定ガス排出量に関する報告書（記載例）'!$A$1:$K$48</definedName>
  </definedNames>
  <calcPr calcId="162913"/>
</workbook>
</file>

<file path=xl/calcChain.xml><?xml version="1.0" encoding="utf-8"?>
<calcChain xmlns="http://schemas.openxmlformats.org/spreadsheetml/2006/main">
  <c r="N36" i="12" l="1"/>
  <c r="N36" i="13"/>
  <c r="D46" i="13"/>
  <c r="E27" i="13"/>
  <c r="E28" i="13"/>
  <c r="E29" i="13"/>
  <c r="H29" i="13" s="1"/>
  <c r="E30" i="13"/>
  <c r="E31" i="13"/>
  <c r="E32" i="13"/>
  <c r="E33" i="13"/>
  <c r="H33" i="13" s="1"/>
  <c r="E34" i="13"/>
  <c r="E35" i="13"/>
  <c r="H35" i="13" s="1"/>
  <c r="E36" i="13"/>
  <c r="E37" i="13"/>
  <c r="E38" i="13"/>
  <c r="E39" i="13"/>
  <c r="E40" i="13"/>
  <c r="E41" i="13"/>
  <c r="E42" i="13"/>
  <c r="E43" i="13"/>
  <c r="H43" i="13"/>
  <c r="E44" i="13"/>
  <c r="E45" i="13"/>
  <c r="H45" i="13" s="1"/>
  <c r="G7" i="13"/>
  <c r="E7" i="13"/>
  <c r="E8" i="13"/>
  <c r="E9" i="13"/>
  <c r="H9" i="13" s="1"/>
  <c r="E10" i="13"/>
  <c r="E11" i="13"/>
  <c r="H11" i="13" s="1"/>
  <c r="E12" i="13"/>
  <c r="E13" i="13"/>
  <c r="E14" i="13"/>
  <c r="E15" i="13"/>
  <c r="E16" i="13"/>
  <c r="E17" i="13"/>
  <c r="E18" i="13"/>
  <c r="E19" i="13"/>
  <c r="H19" i="13"/>
  <c r="E20" i="13"/>
  <c r="E21" i="13"/>
  <c r="E22" i="13"/>
  <c r="E23" i="13"/>
  <c r="E24" i="13"/>
  <c r="E25" i="13"/>
  <c r="H25" i="13" s="1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F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27" i="13"/>
  <c r="G28" i="13"/>
  <c r="G8" i="13"/>
  <c r="G9" i="13"/>
  <c r="G10" i="13"/>
  <c r="G11" i="13"/>
  <c r="G12" i="13"/>
  <c r="G13" i="13"/>
  <c r="H13" i="13" s="1"/>
  <c r="G14" i="13"/>
  <c r="G15" i="13"/>
  <c r="H15" i="13" s="1"/>
  <c r="G16" i="13"/>
  <c r="G17" i="13"/>
  <c r="G18" i="13"/>
  <c r="G19" i="13"/>
  <c r="G20" i="13"/>
  <c r="G21" i="13"/>
  <c r="G22" i="13"/>
  <c r="G23" i="13"/>
  <c r="G24" i="13"/>
  <c r="G25" i="13"/>
  <c r="D26" i="13"/>
  <c r="D47" i="13" s="1"/>
  <c r="G29" i="13"/>
  <c r="G30" i="13"/>
  <c r="G31" i="13"/>
  <c r="G32" i="13"/>
  <c r="G33" i="13"/>
  <c r="G34" i="13"/>
  <c r="G35" i="13"/>
  <c r="G36" i="13"/>
  <c r="G37" i="13"/>
  <c r="G38" i="13"/>
  <c r="G39" i="13"/>
  <c r="H39" i="13" s="1"/>
  <c r="G40" i="13"/>
  <c r="G41" i="13"/>
  <c r="G42" i="13"/>
  <c r="G43" i="13"/>
  <c r="G44" i="13"/>
  <c r="G45" i="13"/>
  <c r="E46" i="13"/>
  <c r="F46" i="13"/>
  <c r="J46" i="13" s="1"/>
  <c r="F47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7" i="13"/>
  <c r="E27" i="12"/>
  <c r="G27" i="12"/>
  <c r="E28" i="12"/>
  <c r="G28" i="12"/>
  <c r="E29" i="12"/>
  <c r="E30" i="12"/>
  <c r="E31" i="12"/>
  <c r="E32" i="12"/>
  <c r="E33" i="12"/>
  <c r="E34" i="12"/>
  <c r="E35" i="12"/>
  <c r="E36" i="12"/>
  <c r="E37" i="12"/>
  <c r="E38" i="12"/>
  <c r="E39" i="12"/>
  <c r="H39" i="12" s="1"/>
  <c r="E40" i="12"/>
  <c r="E41" i="12"/>
  <c r="E42" i="12"/>
  <c r="E43" i="12"/>
  <c r="E44" i="12"/>
  <c r="E45" i="12"/>
  <c r="E11" i="12"/>
  <c r="G10" i="12"/>
  <c r="E10" i="12"/>
  <c r="E7" i="12"/>
  <c r="E8" i="12"/>
  <c r="E9" i="12"/>
  <c r="E12" i="12"/>
  <c r="E13" i="12"/>
  <c r="E14" i="12"/>
  <c r="E15" i="12"/>
  <c r="H15" i="12" s="1"/>
  <c r="E16" i="12"/>
  <c r="E17" i="12"/>
  <c r="H17" i="12" s="1"/>
  <c r="E18" i="12"/>
  <c r="E19" i="12"/>
  <c r="E20" i="12"/>
  <c r="E21" i="12"/>
  <c r="E22" i="12"/>
  <c r="E23" i="12"/>
  <c r="E24" i="12"/>
  <c r="E25" i="12"/>
  <c r="F46" i="12"/>
  <c r="F26" i="12"/>
  <c r="D46" i="12"/>
  <c r="D26" i="12"/>
  <c r="D47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16" i="12"/>
  <c r="G17" i="12"/>
  <c r="G7" i="12"/>
  <c r="G8" i="12"/>
  <c r="G9" i="12"/>
  <c r="G11" i="12"/>
  <c r="H11" i="12" s="1"/>
  <c r="G12" i="12"/>
  <c r="G13" i="12"/>
  <c r="G14" i="12"/>
  <c r="G15" i="12"/>
  <c r="G18" i="12"/>
  <c r="G19" i="12"/>
  <c r="G20" i="12"/>
  <c r="G21" i="12"/>
  <c r="G22" i="12"/>
  <c r="G23" i="12"/>
  <c r="H23" i="12" s="1"/>
  <c r="G24" i="12"/>
  <c r="G25" i="12"/>
  <c r="H25" i="12" s="1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7" i="12"/>
  <c r="H9" i="12" l="1"/>
  <c r="H7" i="12"/>
  <c r="B55" i="12" s="1"/>
  <c r="B85" i="13"/>
  <c r="H13" i="12"/>
  <c r="H45" i="12"/>
  <c r="H43" i="12"/>
  <c r="H41" i="12"/>
  <c r="H37" i="12"/>
  <c r="H35" i="12"/>
  <c r="H33" i="12"/>
  <c r="H31" i="12"/>
  <c r="H29" i="12"/>
  <c r="B61" i="12" s="1"/>
  <c r="F47" i="12"/>
  <c r="H21" i="12"/>
  <c r="H12" i="12"/>
  <c r="H10" i="12"/>
  <c r="B58" i="12" s="1"/>
  <c r="H31" i="13"/>
  <c r="H23" i="13"/>
  <c r="H21" i="13"/>
  <c r="H17" i="13"/>
  <c r="H7" i="13"/>
  <c r="H41" i="13"/>
  <c r="H37" i="13"/>
  <c r="H27" i="12"/>
  <c r="H22" i="12"/>
  <c r="H19" i="12"/>
  <c r="H24" i="13"/>
  <c r="H16" i="13"/>
  <c r="H8" i="13"/>
  <c r="H40" i="13"/>
  <c r="H32" i="13"/>
  <c r="H44" i="12"/>
  <c r="H40" i="12"/>
  <c r="G46" i="12"/>
  <c r="H18" i="12"/>
  <c r="E26" i="13"/>
  <c r="E47" i="13" s="1"/>
  <c r="G26" i="12"/>
  <c r="H36" i="12"/>
  <c r="H32" i="12"/>
  <c r="G46" i="13"/>
  <c r="H20" i="13"/>
  <c r="H12" i="13"/>
  <c r="H44" i="13"/>
  <c r="H36" i="13"/>
  <c r="H28" i="13"/>
  <c r="B57" i="12"/>
  <c r="H8" i="12"/>
  <c r="H42" i="12"/>
  <c r="H34" i="12"/>
  <c r="B59" i="12"/>
  <c r="G26" i="13"/>
  <c r="J26" i="13"/>
  <c r="H18" i="13"/>
  <c r="H10" i="13"/>
  <c r="H42" i="13"/>
  <c r="H34" i="13"/>
  <c r="H24" i="12"/>
  <c r="H16" i="12"/>
  <c r="E26" i="12"/>
  <c r="H20" i="12"/>
  <c r="E46" i="12"/>
  <c r="H14" i="12"/>
  <c r="H38" i="12"/>
  <c r="H30" i="12"/>
  <c r="H28" i="12"/>
  <c r="H22" i="13"/>
  <c r="H14" i="13"/>
  <c r="H38" i="13"/>
  <c r="H30" i="13"/>
  <c r="H27" i="13"/>
  <c r="G47" i="13" l="1"/>
  <c r="G47" i="12"/>
  <c r="H26" i="13"/>
  <c r="B86" i="13"/>
  <c r="E47" i="12"/>
  <c r="H46" i="13"/>
  <c r="H47" i="13" s="1"/>
  <c r="H46" i="12"/>
  <c r="B60" i="12"/>
  <c r="B56" i="12"/>
  <c r="H26" i="12"/>
  <c r="B86" i="12" s="1"/>
  <c r="D59" i="13" l="1"/>
  <c r="E59" i="13" s="1"/>
  <c r="D67" i="13"/>
  <c r="E67" i="13" s="1"/>
  <c r="D75" i="13"/>
  <c r="E75" i="13" s="1"/>
  <c r="D83" i="13"/>
  <c r="E83" i="13" s="1"/>
  <c r="D69" i="13"/>
  <c r="E69" i="13" s="1"/>
  <c r="D57" i="13"/>
  <c r="E57" i="13" s="1"/>
  <c r="D65" i="13"/>
  <c r="E65" i="13" s="1"/>
  <c r="D73" i="13"/>
  <c r="E73" i="13" s="1"/>
  <c r="D81" i="13"/>
  <c r="E81" i="13" s="1"/>
  <c r="D61" i="13"/>
  <c r="E61" i="13" s="1"/>
  <c r="D55" i="13"/>
  <c r="D63" i="13"/>
  <c r="E63" i="13" s="1"/>
  <c r="D71" i="13"/>
  <c r="E71" i="13" s="1"/>
  <c r="D79" i="13"/>
  <c r="E79" i="13" s="1"/>
  <c r="D77" i="13"/>
  <c r="E77" i="13" s="1"/>
  <c r="D66" i="13"/>
  <c r="E66" i="13" s="1"/>
  <c r="D72" i="13"/>
  <c r="E72" i="13" s="1"/>
  <c r="D84" i="13"/>
  <c r="E84" i="13" s="1"/>
  <c r="D62" i="13"/>
  <c r="E62" i="13" s="1"/>
  <c r="D64" i="13"/>
  <c r="E64" i="13" s="1"/>
  <c r="D74" i="13"/>
  <c r="E74" i="13" s="1"/>
  <c r="D70" i="13"/>
  <c r="E70" i="13" s="1"/>
  <c r="D58" i="13"/>
  <c r="E58" i="13" s="1"/>
  <c r="D56" i="13"/>
  <c r="E56" i="13" s="1"/>
  <c r="D76" i="13"/>
  <c r="E76" i="13" s="1"/>
  <c r="D80" i="13"/>
  <c r="E80" i="13" s="1"/>
  <c r="D87" i="13"/>
  <c r="D82" i="13"/>
  <c r="E82" i="13" s="1"/>
  <c r="D68" i="13"/>
  <c r="E68" i="13" s="1"/>
  <c r="D78" i="13"/>
  <c r="E78" i="13" s="1"/>
  <c r="D60" i="13"/>
  <c r="E60" i="13" s="1"/>
  <c r="B88" i="13"/>
  <c r="D86" i="13"/>
  <c r="H47" i="12"/>
  <c r="D56" i="12" s="1"/>
  <c r="B85" i="12"/>
  <c r="B88" i="12" s="1"/>
  <c r="D86" i="12"/>
  <c r="D85" i="13" l="1"/>
  <c r="D88" i="13" s="1"/>
  <c r="E55" i="13"/>
  <c r="J44" i="12"/>
  <c r="D63" i="12"/>
  <c r="D65" i="12"/>
  <c r="D67" i="12"/>
  <c r="D69" i="12"/>
  <c r="D71" i="12"/>
  <c r="D73" i="12"/>
  <c r="D75" i="12"/>
  <c r="D77" i="12"/>
  <c r="D79" i="12"/>
  <c r="D81" i="12"/>
  <c r="D83" i="12"/>
  <c r="J11" i="12"/>
  <c r="J22" i="12"/>
  <c r="D62" i="12"/>
  <c r="D64" i="12"/>
  <c r="D66" i="12"/>
  <c r="D68" i="12"/>
  <c r="D70" i="12"/>
  <c r="D72" i="12"/>
  <c r="D74" i="12"/>
  <c r="D76" i="12"/>
  <c r="D78" i="12"/>
  <c r="D80" i="12"/>
  <c r="D82" i="12"/>
  <c r="J25" i="12"/>
  <c r="J36" i="12"/>
  <c r="J17" i="12"/>
  <c r="J7" i="12"/>
  <c r="J12" i="12"/>
  <c r="D84" i="12"/>
  <c r="J15" i="12"/>
  <c r="J13" i="12"/>
  <c r="D55" i="12"/>
  <c r="D87" i="12"/>
  <c r="J37" i="12"/>
  <c r="J19" i="12"/>
  <c r="J9" i="12"/>
  <c r="J45" i="12"/>
  <c r="J27" i="12"/>
  <c r="J10" i="12"/>
  <c r="J35" i="12"/>
  <c r="J43" i="12"/>
  <c r="D58" i="12"/>
  <c r="J21" i="12"/>
  <c r="J23" i="12"/>
  <c r="D61" i="12"/>
  <c r="J31" i="12"/>
  <c r="J18" i="12"/>
  <c r="J41" i="12"/>
  <c r="J32" i="12"/>
  <c r="J39" i="12"/>
  <c r="J29" i="12"/>
  <c r="J40" i="12"/>
  <c r="J33" i="12"/>
  <c r="D57" i="12"/>
  <c r="J42" i="12"/>
  <c r="J14" i="12"/>
  <c r="J24" i="12"/>
  <c r="J20" i="12"/>
  <c r="J28" i="12"/>
  <c r="J38" i="12"/>
  <c r="D59" i="12"/>
  <c r="J34" i="12"/>
  <c r="J30" i="12"/>
  <c r="J8" i="12"/>
  <c r="J16" i="12"/>
  <c r="D60" i="12"/>
  <c r="J26" i="12"/>
  <c r="J46" i="12"/>
  <c r="E74" i="12" l="1"/>
  <c r="E82" i="12"/>
  <c r="E66" i="12"/>
  <c r="E69" i="12"/>
  <c r="E58" i="12"/>
  <c r="E80" i="12"/>
  <c r="E72" i="12"/>
  <c r="E64" i="12"/>
  <c r="E83" i="12"/>
  <c r="E75" i="12"/>
  <c r="E67" i="12"/>
  <c r="E57" i="12"/>
  <c r="E61" i="12"/>
  <c r="E84" i="12"/>
  <c r="E78" i="12"/>
  <c r="E70" i="12"/>
  <c r="E62" i="12"/>
  <c r="E81" i="12"/>
  <c r="E73" i="12"/>
  <c r="E65" i="12"/>
  <c r="E77" i="12"/>
  <c r="E60" i="12"/>
  <c r="E59" i="12"/>
  <c r="E55" i="12"/>
  <c r="D85" i="12"/>
  <c r="D88" i="12" s="1"/>
  <c r="E76" i="12"/>
  <c r="E68" i="12"/>
  <c r="E79" i="12"/>
  <c r="E71" i="12"/>
  <c r="E63" i="12"/>
  <c r="E56" i="12"/>
</calcChain>
</file>

<file path=xl/sharedStrings.xml><?xml version="1.0" encoding="utf-8"?>
<sst xmlns="http://schemas.openxmlformats.org/spreadsheetml/2006/main" count="157" uniqueCount="86">
  <si>
    <t>個票番号</t>
    <rPh sb="0" eb="1">
      <t>コ</t>
    </rPh>
    <rPh sb="1" eb="2">
      <t>ヒョウ</t>
    </rPh>
    <rPh sb="2" eb="4">
      <t>バンゴウ</t>
    </rPh>
    <phoneticPr fontId="4"/>
  </si>
  <si>
    <t>燃料及び熱</t>
    <rPh sb="0" eb="2">
      <t>ネンリョウ</t>
    </rPh>
    <rPh sb="2" eb="3">
      <t>オヨ</t>
    </rPh>
    <rPh sb="4" eb="5">
      <t>ネツ</t>
    </rPh>
    <phoneticPr fontId="4"/>
  </si>
  <si>
    <t>電気</t>
    <rPh sb="0" eb="2">
      <t>デンキ</t>
    </rPh>
    <phoneticPr fontId="4"/>
  </si>
  <si>
    <t>合計</t>
    <rPh sb="0" eb="2">
      <t>ゴウケイ</t>
    </rPh>
    <phoneticPr fontId="4"/>
  </si>
  <si>
    <t>小    計</t>
    <rPh sb="0" eb="1">
      <t>ショウ</t>
    </rPh>
    <rPh sb="5" eb="6">
      <t>ケイ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</si>
  <si>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</si>
  <si>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</si>
  <si>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小計</t>
    <rPh sb="0" eb="2">
      <t>ショウケイ</t>
    </rPh>
    <phoneticPr fontId="4"/>
  </si>
  <si>
    <t>用途</t>
    <rPh sb="0" eb="2">
      <t>ヨウト</t>
    </rPh>
    <phoneticPr fontId="4"/>
  </si>
  <si>
    <t>使用場所・機器</t>
    <rPh sb="0" eb="2">
      <t>シヨウ</t>
    </rPh>
    <rPh sb="2" eb="4">
      <t>バショ</t>
    </rPh>
    <rPh sb="5" eb="7">
      <t>キキ</t>
    </rPh>
    <phoneticPr fontId="4"/>
  </si>
  <si>
    <r>
      <t>千k</t>
    </r>
    <r>
      <rPr>
        <sz val="11"/>
        <rFont val="ＭＳ Ｐゴシック"/>
        <family val="3"/>
        <charset val="128"/>
      </rPr>
      <t>Wh</t>
    </r>
    <rPh sb="0" eb="1">
      <t>セン</t>
    </rPh>
    <phoneticPr fontId="4"/>
  </si>
  <si>
    <t>エネルギー使用量集計表</t>
    <rPh sb="5" eb="7">
      <t>シヨウ</t>
    </rPh>
    <rPh sb="7" eb="8">
      <t>リョウ</t>
    </rPh>
    <rPh sb="8" eb="10">
      <t>シュウケイ</t>
    </rPh>
    <rPh sb="10" eb="11">
      <t>ヒョウ</t>
    </rPh>
    <phoneticPr fontId="4"/>
  </si>
  <si>
    <t>個票№</t>
    <rPh sb="0" eb="1">
      <t>コ</t>
    </rPh>
    <rPh sb="1" eb="2">
      <t>ヒョウ</t>
    </rPh>
    <phoneticPr fontId="4"/>
  </si>
  <si>
    <t>使用量</t>
    <rPh sb="0" eb="3">
      <t>シヨウリョウ</t>
    </rPh>
    <phoneticPr fontId="4"/>
  </si>
  <si>
    <t>集計値</t>
    <rPh sb="0" eb="2">
      <t>シュウケイ</t>
    </rPh>
    <rPh sb="2" eb="3">
      <t>チ</t>
    </rPh>
    <phoneticPr fontId="4"/>
  </si>
  <si>
    <t>検算値</t>
    <rPh sb="0" eb="2">
      <t>ケンザン</t>
    </rPh>
    <rPh sb="2" eb="3">
      <t>チ</t>
    </rPh>
    <phoneticPr fontId="4"/>
  </si>
  <si>
    <t>順位</t>
    <rPh sb="0" eb="2">
      <t>ジュンイ</t>
    </rPh>
    <phoneticPr fontId="4"/>
  </si>
  <si>
    <t>番号なし</t>
    <rPh sb="0" eb="2">
      <t>バンゴウ</t>
    </rPh>
    <phoneticPr fontId="4"/>
  </si>
  <si>
    <t>＃＃</t>
    <phoneticPr fontId="4"/>
  </si>
  <si>
    <t>一般電気以外</t>
    <rPh sb="0" eb="2">
      <t>イッパン</t>
    </rPh>
    <rPh sb="2" eb="4">
      <t>デンキ</t>
    </rPh>
    <rPh sb="4" eb="6">
      <t>イガイ</t>
    </rPh>
    <phoneticPr fontId="2"/>
  </si>
  <si>
    <t>一般電気夜間（22時～翌日8時）</t>
    <rPh sb="0" eb="2">
      <t>イッパン</t>
    </rPh>
    <rPh sb="2" eb="4">
      <t>デンキ</t>
    </rPh>
    <rPh sb="4" eb="6">
      <t>ヤカン</t>
    </rPh>
    <rPh sb="9" eb="10">
      <t>ジ</t>
    </rPh>
    <rPh sb="11" eb="13">
      <t>ヨクジツ</t>
    </rPh>
    <rPh sb="14" eb="15">
      <t>ジ</t>
    </rPh>
    <phoneticPr fontId="2"/>
  </si>
  <si>
    <t>一般電気昼間（8時～22時）</t>
    <rPh sb="0" eb="2">
      <t>イッパン</t>
    </rPh>
    <rPh sb="2" eb="4">
      <t>デンキ</t>
    </rPh>
    <rPh sb="4" eb="6">
      <t>ヒルマ</t>
    </rPh>
    <rPh sb="8" eb="9">
      <t>ジ</t>
    </rPh>
    <rPh sb="12" eb="13">
      <t>ジ</t>
    </rPh>
    <phoneticPr fontId="2"/>
  </si>
  <si>
    <t>係数</t>
    <rPh sb="0" eb="2">
      <t>ケイスウ</t>
    </rPh>
    <phoneticPr fontId="4"/>
  </si>
  <si>
    <t>　　　　　年度分</t>
    <rPh sb="5" eb="8">
      <t>ネンドブン</t>
    </rPh>
    <phoneticPr fontId="4"/>
  </si>
  <si>
    <t>燃料の種類</t>
    <rPh sb="0" eb="2">
      <t>ネンリョウ</t>
    </rPh>
    <rPh sb="3" eb="5">
      <t>シュルイ</t>
    </rPh>
    <phoneticPr fontId="4"/>
  </si>
  <si>
    <t>原油</t>
    <rPh sb="0" eb="2">
      <t>ゲンユ</t>
    </rPh>
    <phoneticPr fontId="4"/>
  </si>
  <si>
    <t>原油のうちコンデンセート(NGL)</t>
    <rPh sb="0" eb="2">
      <t>ゲンユ</t>
    </rPh>
    <phoneticPr fontId="4"/>
  </si>
  <si>
    <t>揮発油（ガソリン）</t>
    <rPh sb="0" eb="3">
      <t>キハツユ</t>
    </rPh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</si>
  <si>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</si>
  <si>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</si>
  <si>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A重油</t>
    <rPh sb="1" eb="3">
      <t>ジュウユ</t>
    </rPh>
    <phoneticPr fontId="4"/>
  </si>
  <si>
    <t>B・C重油</t>
    <rPh sb="3" eb="5">
      <t>ジュウユ</t>
    </rPh>
    <phoneticPr fontId="4"/>
  </si>
  <si>
    <t>石油アスファルト</t>
    <rPh sb="0" eb="2">
      <t>セキユ</t>
    </rPh>
    <phoneticPr fontId="4"/>
  </si>
  <si>
    <t>石油コークス</t>
    <rPh sb="0" eb="2">
      <t>セキユ</t>
    </rPh>
    <phoneticPr fontId="4"/>
  </si>
  <si>
    <t>石油系炭化水素ガス</t>
    <rPh sb="0" eb="3">
      <t>セキユケイ</t>
    </rPh>
    <rPh sb="3" eb="5">
      <t>タンカ</t>
    </rPh>
    <rPh sb="5" eb="7">
      <t>スイソ</t>
    </rPh>
    <phoneticPr fontId="4"/>
  </si>
  <si>
    <t>その他可燃性天然ガス</t>
    <rPh sb="2" eb="3">
      <t>タ</t>
    </rPh>
    <rPh sb="3" eb="6">
      <t>カネンセイ</t>
    </rPh>
    <rPh sb="6" eb="8">
      <t>テンネン</t>
    </rPh>
    <phoneticPr fontId="4"/>
  </si>
  <si>
    <t>無煙炭</t>
    <rPh sb="0" eb="3">
      <t>ムエンタン</t>
    </rPh>
    <phoneticPr fontId="4"/>
  </si>
  <si>
    <t>石炭コークス</t>
    <rPh sb="0" eb="2">
      <t>セキタン</t>
    </rPh>
    <phoneticPr fontId="4"/>
  </si>
  <si>
    <t>コークス炉ガス</t>
    <rPh sb="4" eb="5">
      <t>ロ</t>
    </rPh>
    <phoneticPr fontId="4"/>
  </si>
  <si>
    <t>高炉ガス</t>
    <rPh sb="0" eb="1">
      <t>コウ</t>
    </rPh>
    <rPh sb="1" eb="2">
      <t>ロ</t>
    </rPh>
    <phoneticPr fontId="4"/>
  </si>
  <si>
    <t>転炉ガス</t>
    <rPh sb="0" eb="2">
      <t>テンロ</t>
    </rPh>
    <phoneticPr fontId="4"/>
  </si>
  <si>
    <t>都市ガス(13A)</t>
    <rPh sb="0" eb="2">
      <t>トシ</t>
    </rPh>
    <phoneticPr fontId="4"/>
  </si>
  <si>
    <t>ジェット燃料油</t>
    <rPh sb="4" eb="6">
      <t>ネンリョウ</t>
    </rPh>
    <rPh sb="6" eb="7">
      <t>アブラ</t>
    </rPh>
    <phoneticPr fontId="4"/>
  </si>
  <si>
    <t>排出係数(t-C/GJ)</t>
    <rPh sb="0" eb="2">
      <t>ハイシュツ</t>
    </rPh>
    <rPh sb="2" eb="4">
      <t>ケイスウ</t>
    </rPh>
    <phoneticPr fontId="4"/>
  </si>
  <si>
    <t>液化石油ガス(LPG)</t>
    <rPh sb="0" eb="2">
      <t>エキカ</t>
    </rPh>
    <rPh sb="2" eb="4">
      <t>セキユ</t>
    </rPh>
    <phoneticPr fontId="4"/>
  </si>
  <si>
    <t>液化天然ガス(LNG)</t>
    <rPh sb="0" eb="2">
      <t>エキカ</t>
    </rPh>
    <rPh sb="2" eb="4">
      <t>テンネン</t>
    </rPh>
    <phoneticPr fontId="4"/>
  </si>
  <si>
    <t>都市ガス(6A)</t>
    <rPh sb="0" eb="2">
      <t>トシ</t>
    </rPh>
    <phoneticPr fontId="4"/>
  </si>
  <si>
    <t>他人からの熱</t>
    <rPh sb="0" eb="2">
      <t>タニン</t>
    </rPh>
    <rPh sb="5" eb="6">
      <t>ネツ</t>
    </rPh>
    <phoneticPr fontId="4"/>
  </si>
  <si>
    <t>特定ガス排出量割合（％）</t>
    <rPh sb="0" eb="2">
      <t>トクテイ</t>
    </rPh>
    <rPh sb="4" eb="6">
      <t>ハイシュツ</t>
    </rPh>
    <rPh sb="6" eb="7">
      <t>リョウ</t>
    </rPh>
    <rPh sb="7" eb="9">
      <t>ワリアイ</t>
    </rPh>
    <phoneticPr fontId="4"/>
  </si>
  <si>
    <t>特定温室効果ガス排出量</t>
    <rPh sb="0" eb="2">
      <t>トクテイ</t>
    </rPh>
    <rPh sb="2" eb="4">
      <t>オンシツ</t>
    </rPh>
    <rPh sb="4" eb="6">
      <t>コウカ</t>
    </rPh>
    <rPh sb="8" eb="10">
      <t>ハイシュツ</t>
    </rPh>
    <rPh sb="10" eb="11">
      <t>リョウ</t>
    </rPh>
    <phoneticPr fontId="4"/>
  </si>
  <si>
    <t>特定温室効果ガス排出量に関する報告書</t>
    <rPh sb="0" eb="2">
      <t>トクテイ</t>
    </rPh>
    <rPh sb="2" eb="4">
      <t>オンシツ</t>
    </rPh>
    <rPh sb="4" eb="6">
      <t>コウカ</t>
    </rPh>
    <rPh sb="8" eb="10">
      <t>ハイシュツ</t>
    </rPh>
    <rPh sb="10" eb="11">
      <t>リョウ</t>
    </rPh>
    <rPh sb="12" eb="13">
      <t>カン</t>
    </rPh>
    <rPh sb="15" eb="17">
      <t>ホウコク</t>
    </rPh>
    <rPh sb="17" eb="18">
      <t>ショ</t>
    </rPh>
    <phoneticPr fontId="4"/>
  </si>
  <si>
    <t>GJ</t>
    <phoneticPr fontId="4"/>
  </si>
  <si>
    <t>t-CO2</t>
    <phoneticPr fontId="4"/>
  </si>
  <si>
    <t>t-CO2</t>
    <phoneticPr fontId="4"/>
  </si>
  <si>
    <t>＊</t>
    <phoneticPr fontId="4"/>
  </si>
  <si>
    <t>ナフサ</t>
    <phoneticPr fontId="4"/>
  </si>
  <si>
    <t>コールタール</t>
    <phoneticPr fontId="4"/>
  </si>
  <si>
    <t>ｋｌ</t>
    <phoneticPr fontId="4"/>
  </si>
  <si>
    <t>％</t>
    <phoneticPr fontId="4"/>
  </si>
  <si>
    <t>＃＃</t>
    <phoneticPr fontId="4"/>
  </si>
  <si>
    <t>*</t>
    <phoneticPr fontId="4"/>
  </si>
  <si>
    <t>合　計</t>
    <rPh sb="0" eb="1">
      <t>ゴウ</t>
    </rPh>
    <rPh sb="2" eb="3">
      <t>ケイ</t>
    </rPh>
    <phoneticPr fontId="4"/>
  </si>
  <si>
    <t>総　　計</t>
    <rPh sb="0" eb="1">
      <t>ソウ</t>
    </rPh>
    <rPh sb="3" eb="4">
      <t>ゴウケイ</t>
    </rPh>
    <phoneticPr fontId="4"/>
  </si>
  <si>
    <t>t-CO2</t>
    <phoneticPr fontId="4"/>
  </si>
  <si>
    <t>＊</t>
    <phoneticPr fontId="4"/>
  </si>
  <si>
    <t>ナフサ</t>
    <phoneticPr fontId="4"/>
  </si>
  <si>
    <t>コールタール</t>
    <phoneticPr fontId="4"/>
  </si>
  <si>
    <t>ｋｌ</t>
    <phoneticPr fontId="4"/>
  </si>
  <si>
    <t>％</t>
    <phoneticPr fontId="4"/>
  </si>
  <si>
    <t>＃＃</t>
    <phoneticPr fontId="4"/>
  </si>
  <si>
    <t>事業所名　</t>
    <rPh sb="0" eb="2">
      <t>ジギョウ</t>
    </rPh>
    <rPh sb="2" eb="3">
      <t>ショ</t>
    </rPh>
    <rPh sb="3" eb="4">
      <t>メイ</t>
    </rPh>
    <phoneticPr fontId="4"/>
  </si>
  <si>
    <t>事務所等</t>
    <rPh sb="0" eb="2">
      <t>ジム</t>
    </rPh>
    <rPh sb="2" eb="3">
      <t>ショ</t>
    </rPh>
    <rPh sb="3" eb="4">
      <t>ナド</t>
    </rPh>
    <phoneticPr fontId="4"/>
  </si>
  <si>
    <t>工場その他</t>
    <rPh sb="0" eb="2">
      <t>コウジョウ</t>
    </rPh>
    <rPh sb="4" eb="5">
      <t>タ</t>
    </rPh>
    <phoneticPr fontId="4"/>
  </si>
  <si>
    <t>本社ビル　都市ガス</t>
    <rPh sb="0" eb="2">
      <t>ホンシャ</t>
    </rPh>
    <rPh sb="5" eb="7">
      <t>トシ</t>
    </rPh>
    <phoneticPr fontId="4"/>
  </si>
  <si>
    <t>本社ビル　電力</t>
    <rPh sb="0" eb="2">
      <t>ホンシャ</t>
    </rPh>
    <rPh sb="5" eb="7">
      <t>デンリョク</t>
    </rPh>
    <phoneticPr fontId="4"/>
  </si>
  <si>
    <t>本社ビル　Ａ重油</t>
    <rPh sb="0" eb="2">
      <t>ホンシャ</t>
    </rPh>
    <rPh sb="6" eb="8">
      <t>ジュウユ</t>
    </rPh>
    <phoneticPr fontId="4"/>
  </si>
  <si>
    <t>工場棟　都市ガス</t>
    <rPh sb="0" eb="2">
      <t>コウジョウ</t>
    </rPh>
    <rPh sb="2" eb="3">
      <t>トウ</t>
    </rPh>
    <rPh sb="4" eb="6">
      <t>トシ</t>
    </rPh>
    <phoneticPr fontId="4"/>
  </si>
  <si>
    <t>地域冷暖房（本社ビルのみ）</t>
    <rPh sb="0" eb="2">
      <t>チイキ</t>
    </rPh>
    <rPh sb="2" eb="5">
      <t>レイダンボウ</t>
    </rPh>
    <rPh sb="6" eb="7">
      <t>ホン</t>
    </rPh>
    <rPh sb="7" eb="8">
      <t>シャ</t>
    </rPh>
    <phoneticPr fontId="4"/>
  </si>
  <si>
    <t>工場棟　電力</t>
    <rPh sb="0" eb="2">
      <t>コウジョウ</t>
    </rPh>
    <rPh sb="2" eb="3">
      <t>トウ</t>
    </rPh>
    <rPh sb="4" eb="6">
      <t>デンリョク</t>
    </rPh>
    <phoneticPr fontId="4"/>
  </si>
  <si>
    <t xml:space="preserve"> </t>
    <phoneticPr fontId="4"/>
  </si>
  <si>
    <t>※１．推計値の場合は特定温室効果ガス排出量の右欄に＊印を付けてください。</t>
    <rPh sb="10" eb="12">
      <t>トクテイ</t>
    </rPh>
    <rPh sb="12" eb="14">
      <t>オンシツ</t>
    </rPh>
    <rPh sb="14" eb="16">
      <t>コウカ</t>
    </rPh>
    <rPh sb="18" eb="20">
      <t>ハイシュツ</t>
    </rPh>
    <rPh sb="20" eb="21">
      <t>リョウ</t>
    </rPh>
    <phoneticPr fontId="4"/>
  </si>
  <si>
    <t>事業所名　東京都自動車株式会社　本社工場</t>
    <rPh sb="0" eb="2">
      <t>ジギョウ</t>
    </rPh>
    <rPh sb="2" eb="3">
      <t>ショ</t>
    </rPh>
    <rPh sb="3" eb="4">
      <t>メイ</t>
    </rPh>
    <rPh sb="5" eb="7">
      <t>トウキョウ</t>
    </rPh>
    <rPh sb="7" eb="8">
      <t>ト</t>
    </rPh>
    <rPh sb="8" eb="11">
      <t>ジドウシャ</t>
    </rPh>
    <rPh sb="11" eb="13">
      <t>カブシキ</t>
    </rPh>
    <rPh sb="13" eb="15">
      <t>カイシャ</t>
    </rPh>
    <rPh sb="16" eb="18">
      <t>ホンシャ</t>
    </rPh>
    <rPh sb="18" eb="20">
      <t>コウジョウ</t>
    </rPh>
    <phoneticPr fontId="4"/>
  </si>
  <si>
    <r>
      <t>本社ビル　</t>
    </r>
    <r>
      <rPr>
        <sz val="8"/>
        <rFont val="ＭＳ Ｐゴシック"/>
        <family val="3"/>
        <charset val="128"/>
      </rPr>
      <t>大型動力の稼動を伴う実験室</t>
    </r>
    <rPh sb="0" eb="1">
      <t>ホン</t>
    </rPh>
    <rPh sb="1" eb="2">
      <t>シャ</t>
    </rPh>
    <rPh sb="5" eb="7">
      <t>オオガタ</t>
    </rPh>
    <rPh sb="7" eb="9">
      <t>ドウリョク</t>
    </rPh>
    <rPh sb="10" eb="12">
      <t>カドウ</t>
    </rPh>
    <rPh sb="13" eb="14">
      <t>トモナ</t>
    </rPh>
    <rPh sb="15" eb="18">
      <t>ジッケンシツ</t>
    </rPh>
    <phoneticPr fontId="4"/>
  </si>
  <si>
    <t>Ver1.2</t>
    <phoneticPr fontId="4"/>
  </si>
  <si>
    <t>Ver1.2</t>
    <phoneticPr fontId="4"/>
  </si>
  <si>
    <t>　令和4年度分</t>
    <rPh sb="1" eb="3">
      <t>レイワ</t>
    </rPh>
    <rPh sb="4" eb="7">
      <t>ネンドブン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</si>
</sst>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);[Red]\(#,##0.0\)"/>
    <numFmt numFmtId="178" formatCode="0.0_ "/>
    <numFmt numFmtId="179" formatCode="0_ "/>
  </numFmts>
  <fonts count="9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21">
    <xf numFmtId="0" fontId="0" fillId="0" borderId="0" xfId="0">
      <alignment vertical="center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5" xfId="1" applyFont="1" applyFill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2" applyFont="1" applyProtection="1"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176" fontId="3" fillId="0" borderId="8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left" vertical="center" wrapText="1"/>
      <protection locked="0"/>
    </xf>
    <xf numFmtId="176" fontId="3" fillId="0" borderId="9" xfId="2" applyNumberFormat="1" applyFont="1" applyFill="1" applyBorder="1" applyAlignment="1" applyProtection="1">
      <alignment horizontal="right" vertical="center"/>
      <protection locked="0"/>
    </xf>
    <xf numFmtId="176" fontId="3" fillId="0" borderId="10" xfId="2" applyNumberFormat="1" applyFont="1" applyFill="1" applyBorder="1" applyAlignment="1" applyProtection="1">
      <alignment horizontal="right" vertical="center"/>
      <protection locked="0"/>
    </xf>
    <xf numFmtId="177" fontId="3" fillId="0" borderId="11" xfId="1" applyNumberFormat="1" applyFont="1" applyFill="1" applyBorder="1" applyAlignment="1" applyProtection="1">
      <alignment horizontal="center" vertical="center"/>
      <protection locked="0"/>
    </xf>
    <xf numFmtId="177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3" fillId="0" borderId="13" xfId="2" applyFont="1" applyFill="1" applyBorder="1" applyAlignment="1" applyProtection="1">
      <alignment horizontal="left" vertical="center" wrapText="1"/>
      <protection locked="0"/>
    </xf>
    <xf numFmtId="0" fontId="3" fillId="0" borderId="14" xfId="2" applyFont="1" applyFill="1" applyBorder="1" applyAlignment="1" applyProtection="1">
      <alignment horizontal="left" vertical="center" wrapText="1"/>
      <protection locked="0"/>
    </xf>
    <xf numFmtId="0" fontId="3" fillId="0" borderId="13" xfId="2" applyFont="1" applyFill="1" applyBorder="1" applyAlignment="1" applyProtection="1">
      <alignment vertical="center"/>
      <protection locked="0"/>
    </xf>
    <xf numFmtId="0" fontId="7" fillId="0" borderId="13" xfId="2" applyFont="1" applyFill="1" applyBorder="1" applyAlignment="1" applyProtection="1">
      <alignment vertical="center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7" fillId="0" borderId="16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3" fillId="0" borderId="16" xfId="2" applyFont="1" applyFill="1" applyBorder="1" applyAlignment="1" applyProtection="1">
      <alignment horizontal="left" vertical="center" wrapText="1"/>
      <protection locked="0"/>
    </xf>
    <xf numFmtId="0" fontId="3" fillId="0" borderId="18" xfId="2" applyFont="1" applyFill="1" applyBorder="1" applyAlignment="1" applyProtection="1">
      <alignment vertical="center"/>
      <protection locked="0"/>
    </xf>
    <xf numFmtId="0" fontId="4" fillId="0" borderId="19" xfId="2" applyFont="1" applyFill="1" applyBorder="1" applyAlignment="1" applyProtection="1">
      <alignment vertical="center" wrapText="1"/>
      <protection locked="0"/>
    </xf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Protection="1"/>
    <xf numFmtId="0" fontId="3" fillId="0" borderId="0" xfId="2" applyFont="1" applyProtection="1"/>
    <xf numFmtId="0" fontId="3" fillId="0" borderId="0" xfId="2" applyFont="1" applyBorder="1" applyAlignment="1" applyProtection="1">
      <alignment horizontal="left"/>
    </xf>
    <xf numFmtId="0" fontId="3" fillId="0" borderId="0" xfId="2" applyFont="1" applyAlignment="1" applyProtection="1">
      <alignment horizontal="right"/>
    </xf>
    <xf numFmtId="0" fontId="3" fillId="0" borderId="0" xfId="2" applyFont="1" applyAlignment="1" applyProtection="1">
      <alignment vertical="center"/>
    </xf>
    <xf numFmtId="0" fontId="3" fillId="0" borderId="9" xfId="2" applyFont="1" applyFill="1" applyBorder="1" applyAlignment="1" applyProtection="1">
      <alignment horizontal="center" vertical="center" wrapText="1"/>
    </xf>
    <xf numFmtId="0" fontId="3" fillId="0" borderId="21" xfId="2" applyFont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</xf>
    <xf numFmtId="0" fontId="3" fillId="0" borderId="23" xfId="2" applyFont="1" applyFill="1" applyBorder="1" applyAlignment="1" applyProtection="1">
      <alignment horizontal="center" vertical="center" shrinkToFit="1"/>
    </xf>
    <xf numFmtId="0" fontId="3" fillId="0" borderId="24" xfId="2" applyFont="1" applyFill="1" applyBorder="1" applyAlignment="1" applyProtection="1">
      <alignment horizontal="center" vertical="center" shrinkToFit="1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vertical="center"/>
    </xf>
    <xf numFmtId="0" fontId="4" fillId="0" borderId="15" xfId="2" applyFont="1" applyFill="1" applyBorder="1" applyAlignment="1" applyProtection="1">
      <alignment vertical="center" wrapText="1"/>
    </xf>
    <xf numFmtId="176" fontId="3" fillId="0" borderId="8" xfId="2" applyNumberFormat="1" applyFont="1" applyFill="1" applyBorder="1" applyAlignment="1" applyProtection="1">
      <alignment horizontal="right" vertical="center"/>
    </xf>
    <xf numFmtId="176" fontId="3" fillId="2" borderId="8" xfId="2" applyNumberFormat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center" vertical="center"/>
    </xf>
    <xf numFmtId="177" fontId="3" fillId="2" borderId="26" xfId="1" applyNumberFormat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vertical="center" wrapText="1"/>
    </xf>
    <xf numFmtId="0" fontId="3" fillId="0" borderId="9" xfId="2" applyFont="1" applyBorder="1" applyAlignment="1" applyProtection="1">
      <alignment vertical="center"/>
    </xf>
    <xf numFmtId="0" fontId="3" fillId="0" borderId="7" xfId="2" applyFont="1" applyFill="1" applyBorder="1" applyAlignment="1" applyProtection="1">
      <alignment horizontal="left" vertical="center" wrapText="1"/>
    </xf>
    <xf numFmtId="176" fontId="3" fillId="0" borderId="9" xfId="2" applyNumberFormat="1" applyFont="1" applyFill="1" applyBorder="1" applyAlignment="1" applyProtection="1">
      <alignment horizontal="right" vertical="center"/>
    </xf>
    <xf numFmtId="176" fontId="3" fillId="2" borderId="9" xfId="2" applyNumberFormat="1" applyFont="1" applyFill="1" applyBorder="1" applyAlignment="1" applyProtection="1">
      <alignment horizontal="right" vertical="center"/>
    </xf>
    <xf numFmtId="176" fontId="3" fillId="2" borderId="27" xfId="2" applyNumberFormat="1" applyFont="1" applyFill="1" applyBorder="1" applyAlignment="1" applyProtection="1">
      <alignment horizontal="right" vertical="center"/>
    </xf>
    <xf numFmtId="38" fontId="3" fillId="0" borderId="3" xfId="1" applyFont="1" applyFill="1" applyBorder="1" applyAlignment="1" applyProtection="1">
      <alignment horizontal="center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vertical="center"/>
    </xf>
    <xf numFmtId="0" fontId="6" fillId="0" borderId="9" xfId="2" applyFont="1" applyBorder="1" applyAlignment="1" applyProtection="1">
      <alignment vertical="center"/>
    </xf>
    <xf numFmtId="0" fontId="3" fillId="0" borderId="13" xfId="2" applyFont="1" applyFill="1" applyBorder="1" applyAlignment="1" applyProtection="1">
      <alignment horizontal="left" vertical="center" wrapText="1"/>
    </xf>
    <xf numFmtId="0" fontId="3" fillId="0" borderId="0" xfId="2" applyFont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 wrapText="1"/>
    </xf>
    <xf numFmtId="176" fontId="3" fillId="0" borderId="10" xfId="2" applyNumberFormat="1" applyFont="1" applyFill="1" applyBorder="1" applyAlignment="1" applyProtection="1">
      <alignment horizontal="right" vertical="center"/>
    </xf>
    <xf numFmtId="38" fontId="3" fillId="0" borderId="5" xfId="1" applyFont="1" applyFill="1" applyBorder="1" applyAlignment="1" applyProtection="1">
      <alignment horizontal="center" vertical="center"/>
    </xf>
    <xf numFmtId="177" fontId="3" fillId="2" borderId="28" xfId="1" applyNumberFormat="1" applyFont="1" applyFill="1" applyBorder="1" applyAlignment="1" applyProtection="1">
      <alignment horizontal="right" vertical="center"/>
    </xf>
    <xf numFmtId="38" fontId="3" fillId="0" borderId="6" xfId="1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4" fillId="0" borderId="9" xfId="2" applyFont="1" applyFill="1" applyBorder="1" applyAlignment="1" applyProtection="1">
      <alignment vertical="center" wrapText="1"/>
    </xf>
    <xf numFmtId="0" fontId="3" fillId="0" borderId="9" xfId="2" applyFont="1" applyFill="1" applyBorder="1" applyAlignment="1" applyProtection="1">
      <alignment vertical="center"/>
    </xf>
    <xf numFmtId="0" fontId="3" fillId="0" borderId="13" xfId="2" applyFont="1" applyFill="1" applyBorder="1" applyAlignment="1" applyProtection="1">
      <alignment vertical="center"/>
    </xf>
    <xf numFmtId="176" fontId="3" fillId="2" borderId="23" xfId="2" applyNumberFormat="1" applyFont="1" applyFill="1" applyBorder="1" applyAlignment="1" applyProtection="1">
      <alignment horizontal="right" vertical="center"/>
    </xf>
    <xf numFmtId="0" fontId="3" fillId="0" borderId="29" xfId="2" applyFont="1" applyFill="1" applyBorder="1" applyAlignment="1" applyProtection="1">
      <alignment vertical="center"/>
    </xf>
    <xf numFmtId="176" fontId="3" fillId="2" borderId="30" xfId="2" applyNumberFormat="1" applyFont="1" applyFill="1" applyBorder="1" applyAlignment="1" applyProtection="1">
      <alignment horizontal="right" vertical="center"/>
    </xf>
    <xf numFmtId="176" fontId="3" fillId="2" borderId="31" xfId="2" applyNumberFormat="1" applyFont="1" applyFill="1" applyBorder="1" applyAlignment="1" applyProtection="1">
      <alignment horizontal="right" vertical="center"/>
    </xf>
    <xf numFmtId="0" fontId="3" fillId="0" borderId="32" xfId="2" applyFont="1" applyBorder="1" applyAlignment="1" applyProtection="1">
      <alignment horizontal="center" vertical="center"/>
    </xf>
    <xf numFmtId="177" fontId="3" fillId="2" borderId="2" xfId="1" applyNumberFormat="1" applyFont="1" applyFill="1" applyBorder="1" applyAlignment="1" applyProtection="1">
      <alignment horizontal="right" vertical="center"/>
    </xf>
    <xf numFmtId="177" fontId="3" fillId="0" borderId="11" xfId="1" applyNumberFormat="1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vertical="center"/>
    </xf>
    <xf numFmtId="0" fontId="4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4" fillId="0" borderId="17" xfId="2" applyFont="1" applyFill="1" applyBorder="1" applyAlignment="1" applyProtection="1">
      <alignment vertical="center" wrapText="1"/>
    </xf>
    <xf numFmtId="0" fontId="7" fillId="0" borderId="13" xfId="2" applyFont="1" applyFill="1" applyBorder="1" applyAlignment="1" applyProtection="1">
      <alignment vertical="center"/>
    </xf>
    <xf numFmtId="0" fontId="7" fillId="0" borderId="16" xfId="2" applyFont="1" applyFill="1" applyBorder="1" applyAlignment="1" applyProtection="1">
      <alignment vertical="center"/>
    </xf>
    <xf numFmtId="0" fontId="3" fillId="0" borderId="16" xfId="2" applyFont="1" applyFill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center"/>
    </xf>
    <xf numFmtId="0" fontId="3" fillId="0" borderId="29" xfId="2" applyFont="1" applyBorder="1" applyProtection="1"/>
    <xf numFmtId="0" fontId="3" fillId="2" borderId="30" xfId="2" applyFont="1" applyFill="1" applyBorder="1" applyProtection="1"/>
    <xf numFmtId="177" fontId="3" fillId="2" borderId="11" xfId="1" applyNumberFormat="1" applyFont="1" applyFill="1" applyBorder="1" applyAlignment="1" applyProtection="1">
      <alignment horizontal="right" vertical="center"/>
    </xf>
    <xf numFmtId="177" fontId="3" fillId="0" borderId="12" xfId="1" applyNumberFormat="1" applyFont="1" applyFill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9" xfId="2" applyBorder="1" applyProtection="1"/>
    <xf numFmtId="0" fontId="3" fillId="0" borderId="9" xfId="2" applyBorder="1" applyAlignment="1" applyProtection="1">
      <alignment horizontal="center" vertical="center"/>
    </xf>
    <xf numFmtId="179" fontId="3" fillId="0" borderId="9" xfId="2" applyNumberFormat="1" applyFont="1" applyBorder="1" applyAlignment="1" applyProtection="1">
      <alignment vertical="center"/>
    </xf>
    <xf numFmtId="178" fontId="3" fillId="0" borderId="9" xfId="2" applyNumberFormat="1" applyFont="1" applyBorder="1" applyAlignment="1" applyProtection="1">
      <alignment vertical="center"/>
    </xf>
    <xf numFmtId="0" fontId="3" fillId="0" borderId="9" xfId="2" applyBorder="1" applyAlignment="1" applyProtection="1">
      <alignment horizontal="right"/>
    </xf>
    <xf numFmtId="0" fontId="3" fillId="0" borderId="9" xfId="2" applyFont="1" applyBorder="1" applyAlignment="1" applyProtection="1">
      <alignment horizontal="right" vertical="center"/>
    </xf>
    <xf numFmtId="0" fontId="3" fillId="0" borderId="11" xfId="2" applyFont="1" applyBorder="1" applyAlignment="1" applyProtection="1">
      <alignment horizontal="center"/>
    </xf>
    <xf numFmtId="0" fontId="3" fillId="0" borderId="0" xfId="2" applyFont="1" applyBorder="1" applyAlignment="1" applyProtection="1"/>
    <xf numFmtId="0" fontId="3" fillId="0" borderId="0" xfId="2" applyFont="1" applyBorder="1" applyAlignment="1" applyProtection="1">
      <protection locked="0"/>
    </xf>
    <xf numFmtId="0" fontId="3" fillId="0" borderId="0" xfId="2" applyFont="1" applyAlignment="1" applyProtection="1">
      <alignment horizontal="right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33" xfId="2" applyFont="1" applyFill="1" applyBorder="1" applyAlignment="1" applyProtection="1">
      <alignment horizontal="center" vertical="center" wrapText="1"/>
    </xf>
    <xf numFmtId="0" fontId="3" fillId="0" borderId="34" xfId="2" applyFont="1" applyFill="1" applyBorder="1" applyAlignment="1" applyProtection="1">
      <alignment horizontal="center" vertical="center" wrapText="1"/>
    </xf>
    <xf numFmtId="0" fontId="3" fillId="0" borderId="35" xfId="2" applyFont="1" applyFill="1" applyBorder="1" applyAlignment="1" applyProtection="1">
      <alignment horizontal="center" vertical="center" wrapText="1"/>
    </xf>
    <xf numFmtId="0" fontId="3" fillId="0" borderId="26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horizontal="center" vertical="center" wrapText="1"/>
    </xf>
    <xf numFmtId="0" fontId="3" fillId="0" borderId="16" xfId="2" applyFont="1" applyFill="1" applyBorder="1" applyAlignment="1" applyProtection="1">
      <alignment horizontal="center" vertical="center" wrapText="1"/>
    </xf>
    <xf numFmtId="0" fontId="3" fillId="0" borderId="13" xfId="2" applyFont="1" applyFill="1" applyBorder="1" applyAlignment="1" applyProtection="1">
      <alignment horizontal="center" vertical="center" wrapText="1"/>
    </xf>
    <xf numFmtId="0" fontId="3" fillId="0" borderId="37" xfId="2" applyFont="1" applyFill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center" vertical="center" wrapText="1"/>
    </xf>
    <xf numFmtId="0" fontId="3" fillId="0" borderId="39" xfId="2" applyFont="1" applyFill="1" applyBorder="1" applyAlignment="1" applyProtection="1">
      <alignment horizontal="center" vertical="center" wrapText="1"/>
    </xf>
    <xf numFmtId="0" fontId="8" fillId="0" borderId="11" xfId="2" applyFont="1" applyFill="1" applyBorder="1" applyAlignment="1" applyProtection="1">
      <alignment horizontal="center" vertical="center" wrapText="1"/>
    </xf>
    <xf numFmtId="0" fontId="3" fillId="0" borderId="40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36" xfId="2" applyFont="1" applyFill="1" applyBorder="1" applyAlignment="1" applyProtection="1">
      <alignment horizontal="center" vertical="center" wrapText="1"/>
    </xf>
    <xf numFmtId="0" fontId="6" fillId="0" borderId="40" xfId="2" applyFont="1" applyBorder="1" applyAlignment="1" applyProtection="1">
      <alignment horizontal="center" vertical="center"/>
    </xf>
    <xf numFmtId="0" fontId="3" fillId="0" borderId="40" xfId="2" applyFont="1" applyBorder="1" applyAlignment="1" applyProtection="1">
      <alignment horizontal="right"/>
      <protection locked="0"/>
    </xf>
    <xf numFmtId="0" fontId="3" fillId="0" borderId="9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36" xfId="2" applyFont="1" applyBorder="1" applyAlignment="1" applyProtection="1">
      <alignment vertical="center" wrapText="1"/>
    </xf>
    <xf numFmtId="0" fontId="6" fillId="0" borderId="12" xfId="2" applyFont="1" applyBorder="1" applyAlignment="1" applyProtection="1">
      <alignment vertical="center" wrapText="1"/>
    </xf>
    <xf numFmtId="0" fontId="3" fillId="0" borderId="40" xfId="2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30</xdr:row>
      <xdr:rowOff>85725</xdr:rowOff>
    </xdr:from>
    <xdr:to>
      <xdr:col>6</xdr:col>
      <xdr:colOff>190500</xdr:colOff>
      <xdr:row>33</xdr:row>
      <xdr:rowOff>133350</xdr:rowOff>
    </xdr:to>
    <xdr:sp macro="" textlink="">
      <xdr:nvSpPr>
        <xdr:cNvPr id="7170" name="AutoShape 2"/>
        <xdr:cNvSpPr>
          <a:spLocks noChangeArrowheads="1"/>
        </xdr:cNvSpPr>
      </xdr:nvSpPr>
      <xdr:spPr bwMode="auto">
        <a:xfrm>
          <a:off x="3000375" y="7124700"/>
          <a:ext cx="2867025" cy="790575"/>
        </a:xfrm>
        <a:prstGeom prst="wedgeRoundRectCallout">
          <a:avLst>
            <a:gd name="adj1" fmla="val 26079"/>
            <a:gd name="adj2" fmla="val -1692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この例の場合、本社ビルに事務所等と工場が共用のため、案分します。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子メーターによる計測が必要となります。</a:t>
          </a:r>
        </a:p>
      </xdr:txBody>
    </xdr:sp>
    <xdr:clientData/>
  </xdr:twoCellAnchor>
  <xdr:twoCellAnchor>
    <xdr:from>
      <xdr:col>6</xdr:col>
      <xdr:colOff>361950</xdr:colOff>
      <xdr:row>30</xdr:row>
      <xdr:rowOff>85725</xdr:rowOff>
    </xdr:from>
    <xdr:to>
      <xdr:col>9</xdr:col>
      <xdr:colOff>723900</xdr:colOff>
      <xdr:row>33</xdr:row>
      <xdr:rowOff>133350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038850" y="7124700"/>
          <a:ext cx="1952625" cy="790575"/>
        </a:xfrm>
        <a:prstGeom prst="wedgeRoundRectCallout">
          <a:avLst>
            <a:gd name="adj1" fmla="val 7560"/>
            <a:gd name="adj2" fmla="val -993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算定報告書に記載されていない値で測定値を使用する場合は、「＊」を入力してください。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Zeros="0" tabSelected="1" view="pageBreakPreview" zoomScaleNormal="100" zoomScaleSheetLayoutView="100" workbookViewId="0">
      <selection activeCell="B7" sqref="B7"/>
    </sheetView>
  </sheetViews>
  <sheetFormatPr defaultColWidth="6.53515625" defaultRowHeight="15" customHeight="1" x14ac:dyDescent="0.2"/>
  <cols>
    <col min="1" max="1" width="8.765625" style="31" customWidth="1"/>
    <col min="2" max="2" width="19.61328125" style="31" customWidth="1"/>
    <col min="3" max="3" width="6.765625" style="31" customWidth="1"/>
    <col min="4" max="8" width="6.3828125" style="31" customWidth="1"/>
    <col min="9" max="9" width="2.4609375" style="57" customWidth="1"/>
    <col min="10" max="10" width="7.07421875" style="31" customWidth="1"/>
    <col min="11" max="11" width="3.3828125" style="57" customWidth="1"/>
    <col min="12" max="12" width="1.921875" style="31" customWidth="1"/>
    <col min="13" max="14" width="8.765625" style="31" hidden="1" customWidth="1"/>
    <col min="15" max="16384" width="6.53515625" style="31"/>
  </cols>
  <sheetData>
    <row r="1" spans="1:14" s="28" customFormat="1" ht="14.4" x14ac:dyDescent="0.2">
      <c r="A1" s="27" t="s">
        <v>50</v>
      </c>
      <c r="C1" s="7"/>
      <c r="D1" s="7"/>
      <c r="E1" s="7"/>
      <c r="F1" s="110" t="s">
        <v>70</v>
      </c>
      <c r="G1" s="110"/>
      <c r="H1" s="110"/>
      <c r="I1" s="110"/>
      <c r="J1" s="110"/>
      <c r="K1" s="110"/>
    </row>
    <row r="2" spans="1:14" s="28" customFormat="1" ht="14.4" x14ac:dyDescent="0.2">
      <c r="A2" s="27"/>
      <c r="C2" s="7"/>
      <c r="D2" s="7"/>
      <c r="E2" s="7"/>
      <c r="F2" s="7"/>
      <c r="G2" s="15"/>
      <c r="H2" s="95"/>
      <c r="I2" s="95"/>
      <c r="J2" s="115" t="s">
        <v>23</v>
      </c>
      <c r="K2" s="115"/>
    </row>
    <row r="3" spans="1:14" s="28" customFormat="1" ht="13.8" thickBot="1" x14ac:dyDescent="0.25">
      <c r="I3" s="30"/>
    </row>
    <row r="4" spans="1:14" ht="18" customHeight="1" x14ac:dyDescent="0.2">
      <c r="A4" s="101" t="s">
        <v>8</v>
      </c>
      <c r="B4" s="98" t="s">
        <v>9</v>
      </c>
      <c r="C4" s="98" t="s">
        <v>49</v>
      </c>
      <c r="D4" s="107"/>
      <c r="E4" s="107"/>
      <c r="F4" s="107"/>
      <c r="G4" s="107"/>
      <c r="H4" s="107"/>
      <c r="I4" s="108"/>
      <c r="J4" s="117" t="s">
        <v>48</v>
      </c>
      <c r="K4" s="101" t="s">
        <v>0</v>
      </c>
    </row>
    <row r="5" spans="1:14" ht="12.75" customHeight="1" x14ac:dyDescent="0.2">
      <c r="A5" s="102"/>
      <c r="B5" s="99"/>
      <c r="C5" s="104" t="s">
        <v>1</v>
      </c>
      <c r="D5" s="105"/>
      <c r="E5" s="106"/>
      <c r="F5" s="116" t="s">
        <v>2</v>
      </c>
      <c r="G5" s="116"/>
      <c r="H5" s="32" t="s">
        <v>3</v>
      </c>
      <c r="I5" s="33"/>
      <c r="J5" s="118"/>
      <c r="K5" s="102"/>
    </row>
    <row r="6" spans="1:14" ht="12.75" customHeight="1" thickBot="1" x14ac:dyDescent="0.25">
      <c r="A6" s="103"/>
      <c r="B6" s="100"/>
      <c r="C6" s="34" t="s">
        <v>24</v>
      </c>
      <c r="D6" s="35" t="s">
        <v>51</v>
      </c>
      <c r="E6" s="36" t="s">
        <v>52</v>
      </c>
      <c r="F6" s="35" t="s">
        <v>10</v>
      </c>
      <c r="G6" s="35" t="s">
        <v>63</v>
      </c>
      <c r="H6" s="35" t="s">
        <v>63</v>
      </c>
      <c r="I6" s="37" t="s">
        <v>64</v>
      </c>
      <c r="J6" s="119"/>
      <c r="K6" s="103"/>
      <c r="M6" s="114" t="s">
        <v>22</v>
      </c>
      <c r="N6" s="114"/>
    </row>
    <row r="7" spans="1:14" ht="19.5" customHeight="1" x14ac:dyDescent="0.2">
      <c r="A7" s="112" t="s">
        <v>71</v>
      </c>
      <c r="B7" s="8"/>
      <c r="C7" s="20"/>
      <c r="D7" s="9"/>
      <c r="E7" s="41">
        <f t="shared" ref="E7:E25" si="0">IF(C7="",0,D7*VLOOKUP(C7,$M$13:$N$37,2,FALSE)*44/12)</f>
        <v>0</v>
      </c>
      <c r="F7" s="9"/>
      <c r="G7" s="41">
        <f t="shared" ref="G7:G25" si="1">F7*0.382</f>
        <v>0</v>
      </c>
      <c r="H7" s="41">
        <f t="shared" ref="H7:H25" si="2">E7+G7</f>
        <v>0</v>
      </c>
      <c r="I7" s="1"/>
      <c r="J7" s="43" t="str">
        <f>IF(D7+F7=0,"",H7/$H$47*100)</f>
        <v/>
      </c>
      <c r="K7" s="2"/>
      <c r="M7" s="45" t="s">
        <v>21</v>
      </c>
      <c r="N7" s="46">
        <v>9.9700000000000006</v>
      </c>
    </row>
    <row r="8" spans="1:14" ht="19.5" customHeight="1" x14ac:dyDescent="0.2">
      <c r="A8" s="113"/>
      <c r="B8" s="10"/>
      <c r="C8" s="20"/>
      <c r="D8" s="11"/>
      <c r="E8" s="49">
        <f t="shared" si="0"/>
        <v>0</v>
      </c>
      <c r="F8" s="11"/>
      <c r="G8" s="49">
        <f t="shared" si="1"/>
        <v>0</v>
      </c>
      <c r="H8" s="50">
        <f t="shared" si="2"/>
        <v>0</v>
      </c>
      <c r="I8" s="3"/>
      <c r="J8" s="52" t="str">
        <f t="shared" ref="J8:J46" si="3">IF(D8+F8=0,"",H8/$H$47*100)</f>
        <v/>
      </c>
      <c r="K8" s="4"/>
      <c r="M8" s="45" t="s">
        <v>20</v>
      </c>
      <c r="N8" s="46">
        <v>9.2799999999999994</v>
      </c>
    </row>
    <row r="9" spans="1:14" ht="19.5" customHeight="1" x14ac:dyDescent="0.2">
      <c r="A9" s="113"/>
      <c r="B9" s="10"/>
      <c r="C9" s="20"/>
      <c r="D9" s="11"/>
      <c r="E9" s="49">
        <f t="shared" si="0"/>
        <v>0</v>
      </c>
      <c r="F9" s="11"/>
      <c r="G9" s="49">
        <f t="shared" si="1"/>
        <v>0</v>
      </c>
      <c r="H9" s="50">
        <f t="shared" si="2"/>
        <v>0</v>
      </c>
      <c r="I9" s="3"/>
      <c r="J9" s="52" t="str">
        <f t="shared" si="3"/>
        <v/>
      </c>
      <c r="K9" s="4"/>
      <c r="M9" s="54" t="s">
        <v>19</v>
      </c>
      <c r="N9" s="46">
        <v>9.76</v>
      </c>
    </row>
    <row r="10" spans="1:14" ht="19.5" customHeight="1" x14ac:dyDescent="0.2">
      <c r="A10" s="113"/>
      <c r="B10" s="10"/>
      <c r="C10" s="20"/>
      <c r="D10" s="11"/>
      <c r="E10" s="49">
        <f t="shared" si="0"/>
        <v>0</v>
      </c>
      <c r="F10" s="11"/>
      <c r="G10" s="49">
        <f t="shared" si="1"/>
        <v>0</v>
      </c>
      <c r="H10" s="50">
        <f t="shared" si="2"/>
        <v>0</v>
      </c>
      <c r="I10" s="3"/>
      <c r="J10" s="52" t="str">
        <f t="shared" si="3"/>
        <v/>
      </c>
      <c r="K10" s="4"/>
      <c r="M10" s="55">
        <v>0</v>
      </c>
      <c r="N10" s="46">
        <v>0</v>
      </c>
    </row>
    <row r="11" spans="1:14" ht="19.5" customHeight="1" x14ac:dyDescent="0.2">
      <c r="A11" s="113"/>
      <c r="B11" s="16"/>
      <c r="C11" s="20"/>
      <c r="D11" s="11"/>
      <c r="E11" s="49">
        <f t="shared" si="0"/>
        <v>0</v>
      </c>
      <c r="F11" s="11"/>
      <c r="G11" s="49">
        <f t="shared" si="1"/>
        <v>0</v>
      </c>
      <c r="H11" s="50">
        <f t="shared" si="2"/>
        <v>0</v>
      </c>
      <c r="I11" s="3"/>
      <c r="J11" s="52" t="str">
        <f t="shared" si="3"/>
        <v/>
      </c>
      <c r="K11" s="4"/>
    </row>
    <row r="12" spans="1:14" ht="19.5" customHeight="1" x14ac:dyDescent="0.2">
      <c r="A12" s="113"/>
      <c r="B12" s="16"/>
      <c r="C12" s="20"/>
      <c r="D12" s="11"/>
      <c r="E12" s="49">
        <f t="shared" si="0"/>
        <v>0</v>
      </c>
      <c r="F12" s="11"/>
      <c r="G12" s="49">
        <f t="shared" si="1"/>
        <v>0</v>
      </c>
      <c r="H12" s="50">
        <f t="shared" si="2"/>
        <v>0</v>
      </c>
      <c r="I12" s="3"/>
      <c r="J12" s="52" t="str">
        <f t="shared" si="3"/>
        <v/>
      </c>
      <c r="K12" s="4"/>
      <c r="M12" s="111" t="s">
        <v>43</v>
      </c>
      <c r="N12" s="111"/>
    </row>
    <row r="13" spans="1:14" ht="19.5" customHeight="1" x14ac:dyDescent="0.2">
      <c r="A13" s="113"/>
      <c r="B13" s="16"/>
      <c r="C13" s="20"/>
      <c r="D13" s="11"/>
      <c r="E13" s="49">
        <f t="shared" si="0"/>
        <v>0</v>
      </c>
      <c r="F13" s="11"/>
      <c r="G13" s="49">
        <f t="shared" si="1"/>
        <v>0</v>
      </c>
      <c r="H13" s="50">
        <f t="shared" si="2"/>
        <v>0</v>
      </c>
      <c r="I13" s="3"/>
      <c r="J13" s="52" t="str">
        <f t="shared" si="3"/>
        <v/>
      </c>
      <c r="K13" s="4"/>
      <c r="M13" s="45" t="s">
        <v>25</v>
      </c>
      <c r="N13" s="46">
        <v>1.8700000000000001E-2</v>
      </c>
    </row>
    <row r="14" spans="1:14" ht="19.5" customHeight="1" x14ac:dyDescent="0.2">
      <c r="A14" s="113"/>
      <c r="B14" s="17"/>
      <c r="C14" s="20"/>
      <c r="D14" s="12"/>
      <c r="E14" s="49">
        <f t="shared" si="0"/>
        <v>0</v>
      </c>
      <c r="F14" s="11"/>
      <c r="G14" s="49">
        <f t="shared" si="1"/>
        <v>0</v>
      </c>
      <c r="H14" s="50">
        <f t="shared" si="2"/>
        <v>0</v>
      </c>
      <c r="I14" s="5"/>
      <c r="J14" s="61" t="str">
        <f t="shared" si="3"/>
        <v/>
      </c>
      <c r="K14" s="6"/>
      <c r="M14" s="45" t="s">
        <v>26</v>
      </c>
      <c r="N14" s="46">
        <v>1.84E-2</v>
      </c>
    </row>
    <row r="15" spans="1:14" ht="19.5" customHeight="1" x14ac:dyDescent="0.2">
      <c r="A15" s="113"/>
      <c r="B15" s="16"/>
      <c r="C15" s="20"/>
      <c r="D15" s="11"/>
      <c r="E15" s="49">
        <f t="shared" si="0"/>
        <v>0</v>
      </c>
      <c r="F15" s="11"/>
      <c r="G15" s="49">
        <f t="shared" si="1"/>
        <v>0</v>
      </c>
      <c r="H15" s="50">
        <f t="shared" si="2"/>
        <v>0</v>
      </c>
      <c r="I15" s="3"/>
      <c r="J15" s="52" t="str">
        <f t="shared" si="3"/>
        <v/>
      </c>
      <c r="K15" s="4"/>
      <c r="M15" s="45" t="s">
        <v>27</v>
      </c>
      <c r="N15" s="46">
        <v>1.83E-2</v>
      </c>
    </row>
    <row r="16" spans="1:14" ht="19.5" customHeight="1" x14ac:dyDescent="0.2">
      <c r="A16" s="113"/>
      <c r="B16" s="16"/>
      <c r="C16" s="20"/>
      <c r="D16" s="11"/>
      <c r="E16" s="49">
        <f t="shared" si="0"/>
        <v>0</v>
      </c>
      <c r="F16" s="11"/>
      <c r="G16" s="49">
        <f t="shared" si="1"/>
        <v>0</v>
      </c>
      <c r="H16" s="50">
        <f t="shared" si="2"/>
        <v>0</v>
      </c>
      <c r="I16" s="3"/>
      <c r="J16" s="52" t="str">
        <f t="shared" si="3"/>
        <v/>
      </c>
      <c r="K16" s="4"/>
      <c r="M16" s="45" t="s">
        <v>65</v>
      </c>
      <c r="N16" s="46">
        <v>1.8200000000000001E-2</v>
      </c>
    </row>
    <row r="17" spans="1:14" s="63" customFormat="1" ht="19.5" customHeight="1" x14ac:dyDescent="0.2">
      <c r="A17" s="113"/>
      <c r="B17" s="16"/>
      <c r="C17" s="20"/>
      <c r="D17" s="11"/>
      <c r="E17" s="49">
        <f t="shared" si="0"/>
        <v>0</v>
      </c>
      <c r="F17" s="11"/>
      <c r="G17" s="49">
        <f t="shared" si="1"/>
        <v>0</v>
      </c>
      <c r="H17" s="50">
        <f t="shared" si="2"/>
        <v>0</v>
      </c>
      <c r="I17" s="3"/>
      <c r="J17" s="52" t="str">
        <f t="shared" si="3"/>
        <v/>
      </c>
      <c r="K17" s="4"/>
      <c r="M17" s="64" t="s">
        <v>28</v>
      </c>
      <c r="N17" s="65">
        <v>1.8499999999999999E-2</v>
      </c>
    </row>
    <row r="18" spans="1:14" ht="19.5" customHeight="1" x14ac:dyDescent="0.2">
      <c r="A18" s="113"/>
      <c r="B18" s="16"/>
      <c r="C18" s="20"/>
      <c r="D18" s="11"/>
      <c r="E18" s="49">
        <f t="shared" si="0"/>
        <v>0</v>
      </c>
      <c r="F18" s="11"/>
      <c r="G18" s="49">
        <f t="shared" si="1"/>
        <v>0</v>
      </c>
      <c r="H18" s="50">
        <f t="shared" si="2"/>
        <v>0</v>
      </c>
      <c r="I18" s="3"/>
      <c r="J18" s="52" t="str">
        <f t="shared" si="3"/>
        <v/>
      </c>
      <c r="K18" s="4"/>
      <c r="M18" s="45" t="s">
        <v>29</v>
      </c>
      <c r="N18" s="46">
        <v>1.8700000000000001E-2</v>
      </c>
    </row>
    <row r="19" spans="1:14" ht="19.5" customHeight="1" x14ac:dyDescent="0.2">
      <c r="A19" s="113"/>
      <c r="B19" s="16"/>
      <c r="C19" s="20"/>
      <c r="D19" s="11"/>
      <c r="E19" s="49">
        <f t="shared" si="0"/>
        <v>0</v>
      </c>
      <c r="F19" s="11"/>
      <c r="G19" s="49">
        <f t="shared" si="1"/>
        <v>0</v>
      </c>
      <c r="H19" s="50">
        <f t="shared" si="2"/>
        <v>0</v>
      </c>
      <c r="I19" s="3"/>
      <c r="J19" s="52" t="str">
        <f t="shared" si="3"/>
        <v/>
      </c>
      <c r="K19" s="4"/>
      <c r="M19" s="45" t="s">
        <v>30</v>
      </c>
      <c r="N19" s="46">
        <v>1.89E-2</v>
      </c>
    </row>
    <row r="20" spans="1:14" ht="19.5" customHeight="1" x14ac:dyDescent="0.2">
      <c r="A20" s="113"/>
      <c r="B20" s="16"/>
      <c r="C20" s="20"/>
      <c r="D20" s="11"/>
      <c r="E20" s="49">
        <f t="shared" si="0"/>
        <v>0</v>
      </c>
      <c r="F20" s="11"/>
      <c r="G20" s="49">
        <f t="shared" si="1"/>
        <v>0</v>
      </c>
      <c r="H20" s="50">
        <f t="shared" si="2"/>
        <v>0</v>
      </c>
      <c r="I20" s="3"/>
      <c r="J20" s="52" t="str">
        <f t="shared" si="3"/>
        <v/>
      </c>
      <c r="K20" s="4"/>
      <c r="M20" s="45" t="s">
        <v>31</v>
      </c>
      <c r="N20" s="46">
        <v>1.95E-2</v>
      </c>
    </row>
    <row r="21" spans="1:14" ht="19.5" customHeight="1" x14ac:dyDescent="0.2">
      <c r="A21" s="113"/>
      <c r="B21" s="16"/>
      <c r="C21" s="20"/>
      <c r="D21" s="11"/>
      <c r="E21" s="49">
        <f t="shared" si="0"/>
        <v>0</v>
      </c>
      <c r="F21" s="11"/>
      <c r="G21" s="49">
        <f t="shared" si="1"/>
        <v>0</v>
      </c>
      <c r="H21" s="50">
        <f t="shared" si="2"/>
        <v>0</v>
      </c>
      <c r="I21" s="3"/>
      <c r="J21" s="52" t="str">
        <f t="shared" si="3"/>
        <v/>
      </c>
      <c r="K21" s="4"/>
      <c r="M21" s="45" t="s">
        <v>32</v>
      </c>
      <c r="N21" s="46">
        <v>2.0799999999999999E-2</v>
      </c>
    </row>
    <row r="22" spans="1:14" ht="19.5" customHeight="1" x14ac:dyDescent="0.2">
      <c r="A22" s="113"/>
      <c r="B22" s="16"/>
      <c r="C22" s="20"/>
      <c r="D22" s="11"/>
      <c r="E22" s="49">
        <f t="shared" si="0"/>
        <v>0</v>
      </c>
      <c r="F22" s="11"/>
      <c r="G22" s="49">
        <f t="shared" si="1"/>
        <v>0</v>
      </c>
      <c r="H22" s="50">
        <f t="shared" si="2"/>
        <v>0</v>
      </c>
      <c r="I22" s="3"/>
      <c r="J22" s="52" t="str">
        <f t="shared" si="3"/>
        <v/>
      </c>
      <c r="K22" s="4"/>
      <c r="M22" s="45" t="s">
        <v>33</v>
      </c>
      <c r="N22" s="46">
        <v>2.5399999999999999E-2</v>
      </c>
    </row>
    <row r="23" spans="1:14" ht="19.5" customHeight="1" x14ac:dyDescent="0.2">
      <c r="A23" s="113"/>
      <c r="B23" s="18"/>
      <c r="C23" s="20"/>
      <c r="D23" s="11"/>
      <c r="E23" s="49">
        <f t="shared" si="0"/>
        <v>0</v>
      </c>
      <c r="F23" s="11"/>
      <c r="G23" s="49">
        <f t="shared" si="1"/>
        <v>0</v>
      </c>
      <c r="H23" s="50">
        <f t="shared" si="2"/>
        <v>0</v>
      </c>
      <c r="I23" s="3"/>
      <c r="J23" s="52" t="str">
        <f t="shared" si="3"/>
        <v/>
      </c>
      <c r="K23" s="4"/>
      <c r="M23" s="45" t="s">
        <v>44</v>
      </c>
      <c r="N23" s="46">
        <v>1.6299999999999999E-2</v>
      </c>
    </row>
    <row r="24" spans="1:14" ht="19.5" customHeight="1" x14ac:dyDescent="0.2">
      <c r="A24" s="113"/>
      <c r="B24" s="18"/>
      <c r="C24" s="20"/>
      <c r="D24" s="11"/>
      <c r="E24" s="49">
        <f t="shared" si="0"/>
        <v>0</v>
      </c>
      <c r="F24" s="11"/>
      <c r="G24" s="49">
        <f t="shared" si="1"/>
        <v>0</v>
      </c>
      <c r="H24" s="50">
        <f t="shared" si="2"/>
        <v>0</v>
      </c>
      <c r="I24" s="3"/>
      <c r="J24" s="52" t="str">
        <f t="shared" si="3"/>
        <v/>
      </c>
      <c r="K24" s="4"/>
      <c r="M24" s="45" t="s">
        <v>34</v>
      </c>
      <c r="N24" s="46">
        <v>1.4200000000000001E-2</v>
      </c>
    </row>
    <row r="25" spans="1:14" ht="19.5" customHeight="1" thickBot="1" x14ac:dyDescent="0.25">
      <c r="A25" s="113"/>
      <c r="B25" s="18"/>
      <c r="C25" s="20"/>
      <c r="D25" s="12"/>
      <c r="E25" s="67">
        <f t="shared" si="0"/>
        <v>0</v>
      </c>
      <c r="F25" s="12"/>
      <c r="G25" s="67">
        <f t="shared" si="1"/>
        <v>0</v>
      </c>
      <c r="H25" s="50">
        <f t="shared" si="2"/>
        <v>0</v>
      </c>
      <c r="I25" s="3"/>
      <c r="J25" s="61" t="str">
        <f t="shared" si="3"/>
        <v/>
      </c>
      <c r="K25" s="4"/>
      <c r="M25" s="45" t="s">
        <v>45</v>
      </c>
      <c r="N25" s="46">
        <v>1.35E-2</v>
      </c>
    </row>
    <row r="26" spans="1:14" ht="19.5" customHeight="1" thickBot="1" x14ac:dyDescent="0.25">
      <c r="A26" s="113"/>
      <c r="B26" s="68" t="s">
        <v>4</v>
      </c>
      <c r="C26" s="69"/>
      <c r="D26" s="70">
        <f>SUM(D7:D25)</f>
        <v>0</v>
      </c>
      <c r="E26" s="70">
        <f>SUM(E7:E25)</f>
        <v>0</v>
      </c>
      <c r="F26" s="70">
        <f>SUM(F7:F25)</f>
        <v>0</v>
      </c>
      <c r="G26" s="70">
        <f>SUM(G7:G25)</f>
        <v>0</v>
      </c>
      <c r="H26" s="70">
        <f>SUM(H7:H25)</f>
        <v>0</v>
      </c>
      <c r="I26" s="71"/>
      <c r="J26" s="72" t="str">
        <f t="shared" si="3"/>
        <v/>
      </c>
      <c r="K26" s="13"/>
      <c r="M26" s="45" t="s">
        <v>35</v>
      </c>
      <c r="N26" s="46">
        <v>1.3899999999999999E-2</v>
      </c>
    </row>
    <row r="27" spans="1:14" ht="19.5" customHeight="1" thickBot="1" x14ac:dyDescent="0.25">
      <c r="A27" s="109" t="s">
        <v>72</v>
      </c>
      <c r="B27" s="24"/>
      <c r="C27" s="25"/>
      <c r="D27" s="9"/>
      <c r="E27" s="41">
        <f t="shared" ref="E27:E45" si="4">IF(C27="",0,D27*VLOOKUP(C27,$M$13:$N$37,2,FALSE)*44/12)</f>
        <v>0</v>
      </c>
      <c r="F27" s="9"/>
      <c r="G27" s="41">
        <f t="shared" ref="G27:G45" si="5">F27*0.382</f>
        <v>0</v>
      </c>
      <c r="H27" s="41">
        <f t="shared" ref="H27:H45" si="6">E27+G27</f>
        <v>0</v>
      </c>
      <c r="I27" s="1"/>
      <c r="J27" s="72" t="str">
        <f t="shared" si="3"/>
        <v/>
      </c>
      <c r="K27" s="2"/>
      <c r="M27" s="45" t="s">
        <v>36</v>
      </c>
      <c r="N27" s="46">
        <v>2.5499999999999998E-2</v>
      </c>
    </row>
    <row r="28" spans="1:14" ht="19.5" customHeight="1" thickBot="1" x14ac:dyDescent="0.25">
      <c r="A28" s="109"/>
      <c r="B28" s="26"/>
      <c r="C28" s="22"/>
      <c r="D28" s="11"/>
      <c r="E28" s="49">
        <f t="shared" si="4"/>
        <v>0</v>
      </c>
      <c r="F28" s="11"/>
      <c r="G28" s="49">
        <f t="shared" si="5"/>
        <v>0</v>
      </c>
      <c r="H28" s="49">
        <f t="shared" si="6"/>
        <v>0</v>
      </c>
      <c r="I28" s="3"/>
      <c r="J28" s="52" t="str">
        <f t="shared" si="3"/>
        <v/>
      </c>
      <c r="K28" s="4"/>
      <c r="M28" s="45" t="s">
        <v>37</v>
      </c>
      <c r="N28" s="46">
        <v>2.9399999999999999E-2</v>
      </c>
    </row>
    <row r="29" spans="1:14" ht="19.5" customHeight="1" thickBot="1" x14ac:dyDescent="0.25">
      <c r="A29" s="109"/>
      <c r="B29" s="8"/>
      <c r="C29" s="20"/>
      <c r="D29" s="11"/>
      <c r="E29" s="49">
        <f t="shared" si="4"/>
        <v>0</v>
      </c>
      <c r="F29" s="11"/>
      <c r="G29" s="49">
        <f t="shared" si="5"/>
        <v>0</v>
      </c>
      <c r="H29" s="50">
        <f t="shared" si="6"/>
        <v>0</v>
      </c>
      <c r="I29" s="3"/>
      <c r="J29" s="52" t="str">
        <f t="shared" si="3"/>
        <v/>
      </c>
      <c r="K29" s="4"/>
      <c r="M29" s="45" t="s">
        <v>66</v>
      </c>
      <c r="N29" s="46">
        <v>2.0899999999999998E-2</v>
      </c>
    </row>
    <row r="30" spans="1:14" ht="19.5" customHeight="1" thickBot="1" x14ac:dyDescent="0.25">
      <c r="A30" s="109"/>
      <c r="B30" s="18"/>
      <c r="C30" s="20"/>
      <c r="D30" s="11"/>
      <c r="E30" s="49">
        <f t="shared" si="4"/>
        <v>0</v>
      </c>
      <c r="F30" s="11"/>
      <c r="G30" s="49">
        <f t="shared" si="5"/>
        <v>0</v>
      </c>
      <c r="H30" s="50">
        <f t="shared" si="6"/>
        <v>0</v>
      </c>
      <c r="I30" s="3"/>
      <c r="J30" s="52" t="str">
        <f t="shared" si="3"/>
        <v/>
      </c>
      <c r="K30" s="4"/>
      <c r="M30" s="45" t="s">
        <v>38</v>
      </c>
      <c r="N30" s="46">
        <v>1.0999999999999999E-2</v>
      </c>
    </row>
    <row r="31" spans="1:14" ht="19.5" customHeight="1" thickBot="1" x14ac:dyDescent="0.25">
      <c r="A31" s="109"/>
      <c r="B31" s="18"/>
      <c r="C31" s="20"/>
      <c r="D31" s="11"/>
      <c r="E31" s="49">
        <f t="shared" si="4"/>
        <v>0</v>
      </c>
      <c r="F31" s="11"/>
      <c r="G31" s="49">
        <f t="shared" si="5"/>
        <v>0</v>
      </c>
      <c r="H31" s="50">
        <f t="shared" si="6"/>
        <v>0</v>
      </c>
      <c r="I31" s="3"/>
      <c r="J31" s="52" t="str">
        <f t="shared" si="3"/>
        <v/>
      </c>
      <c r="K31" s="4"/>
      <c r="M31" s="45" t="s">
        <v>39</v>
      </c>
      <c r="N31" s="46">
        <v>2.6599999999999999E-2</v>
      </c>
    </row>
    <row r="32" spans="1:14" ht="19.5" customHeight="1" thickBot="1" x14ac:dyDescent="0.25">
      <c r="A32" s="109"/>
      <c r="B32" s="18"/>
      <c r="C32" s="20"/>
      <c r="D32" s="11"/>
      <c r="E32" s="49">
        <f t="shared" si="4"/>
        <v>0</v>
      </c>
      <c r="F32" s="11"/>
      <c r="G32" s="49">
        <f t="shared" si="5"/>
        <v>0</v>
      </c>
      <c r="H32" s="50">
        <f t="shared" si="6"/>
        <v>0</v>
      </c>
      <c r="I32" s="3"/>
      <c r="J32" s="52" t="str">
        <f t="shared" si="3"/>
        <v/>
      </c>
      <c r="K32" s="4"/>
      <c r="M32" s="45" t="s">
        <v>40</v>
      </c>
      <c r="N32" s="46">
        <v>3.8399999999999997E-2</v>
      </c>
    </row>
    <row r="33" spans="1:14" ht="19.5" customHeight="1" thickBot="1" x14ac:dyDescent="0.25">
      <c r="A33" s="109"/>
      <c r="B33" s="16"/>
      <c r="C33" s="20"/>
      <c r="D33" s="11"/>
      <c r="E33" s="49">
        <f t="shared" si="4"/>
        <v>0</v>
      </c>
      <c r="F33" s="11"/>
      <c r="G33" s="49">
        <f t="shared" si="5"/>
        <v>0</v>
      </c>
      <c r="H33" s="50">
        <f t="shared" si="6"/>
        <v>0</v>
      </c>
      <c r="I33" s="3"/>
      <c r="J33" s="52" t="str">
        <f t="shared" si="3"/>
        <v/>
      </c>
      <c r="K33" s="4"/>
      <c r="M33" s="45" t="s">
        <v>46</v>
      </c>
      <c r="N33" s="46">
        <v>1.38E-2</v>
      </c>
    </row>
    <row r="34" spans="1:14" ht="19.5" customHeight="1" thickBot="1" x14ac:dyDescent="0.25">
      <c r="A34" s="109"/>
      <c r="B34" s="18"/>
      <c r="C34" s="20"/>
      <c r="D34" s="12"/>
      <c r="E34" s="49">
        <f t="shared" si="4"/>
        <v>0</v>
      </c>
      <c r="F34" s="11"/>
      <c r="G34" s="49">
        <f t="shared" si="5"/>
        <v>0</v>
      </c>
      <c r="H34" s="50">
        <f t="shared" si="6"/>
        <v>0</v>
      </c>
      <c r="I34" s="3"/>
      <c r="J34" s="61" t="str">
        <f t="shared" si="3"/>
        <v/>
      </c>
      <c r="K34" s="4"/>
      <c r="M34" s="45" t="s">
        <v>41</v>
      </c>
      <c r="N34" s="46">
        <v>1.38E-2</v>
      </c>
    </row>
    <row r="35" spans="1:14" ht="19.5" customHeight="1" thickBot="1" x14ac:dyDescent="0.25">
      <c r="A35" s="109"/>
      <c r="B35" s="19"/>
      <c r="C35" s="20"/>
      <c r="D35" s="11"/>
      <c r="E35" s="49">
        <f t="shared" si="4"/>
        <v>0</v>
      </c>
      <c r="F35" s="11"/>
      <c r="G35" s="49">
        <f t="shared" si="5"/>
        <v>0</v>
      </c>
      <c r="H35" s="50">
        <f t="shared" si="6"/>
        <v>0</v>
      </c>
      <c r="I35" s="3"/>
      <c r="J35" s="52" t="str">
        <f t="shared" si="3"/>
        <v/>
      </c>
      <c r="K35" s="4"/>
      <c r="M35" s="45" t="s">
        <v>42</v>
      </c>
      <c r="N35" s="46">
        <v>1.83E-2</v>
      </c>
    </row>
    <row r="36" spans="1:14" ht="19.5" customHeight="1" thickBot="1" x14ac:dyDescent="0.25">
      <c r="A36" s="109"/>
      <c r="B36" s="19"/>
      <c r="C36" s="20"/>
      <c r="D36" s="11"/>
      <c r="E36" s="49">
        <f t="shared" si="4"/>
        <v>0</v>
      </c>
      <c r="F36" s="11"/>
      <c r="G36" s="49">
        <f t="shared" si="5"/>
        <v>0</v>
      </c>
      <c r="H36" s="50">
        <f t="shared" si="6"/>
        <v>0</v>
      </c>
      <c r="I36" s="3"/>
      <c r="J36" s="52" t="str">
        <f t="shared" si="3"/>
        <v/>
      </c>
      <c r="K36" s="4"/>
      <c r="M36" s="54" t="s">
        <v>47</v>
      </c>
      <c r="N36" s="46">
        <f>0.052/(44/12)</f>
        <v>1.4181818181818183E-2</v>
      </c>
    </row>
    <row r="37" spans="1:14" s="63" customFormat="1" ht="19.5" customHeight="1" thickBot="1" x14ac:dyDescent="0.25">
      <c r="A37" s="109"/>
      <c r="B37" s="21"/>
      <c r="C37" s="22"/>
      <c r="D37" s="11"/>
      <c r="E37" s="49">
        <f t="shared" si="4"/>
        <v>0</v>
      </c>
      <c r="F37" s="11"/>
      <c r="G37" s="49">
        <f t="shared" si="5"/>
        <v>0</v>
      </c>
      <c r="H37" s="49">
        <f t="shared" si="6"/>
        <v>0</v>
      </c>
      <c r="I37" s="3"/>
      <c r="J37" s="52" t="str">
        <f t="shared" si="3"/>
        <v/>
      </c>
      <c r="K37" s="4"/>
      <c r="M37" s="46"/>
      <c r="N37" s="46"/>
    </row>
    <row r="38" spans="1:14" ht="19.5" customHeight="1" thickBot="1" x14ac:dyDescent="0.25">
      <c r="A38" s="109"/>
      <c r="B38" s="23"/>
      <c r="C38" s="22"/>
      <c r="D38" s="11"/>
      <c r="E38" s="49">
        <f t="shared" si="4"/>
        <v>0</v>
      </c>
      <c r="F38" s="11"/>
      <c r="G38" s="49">
        <f t="shared" si="5"/>
        <v>0</v>
      </c>
      <c r="H38" s="49">
        <f t="shared" si="6"/>
        <v>0</v>
      </c>
      <c r="I38" s="3"/>
      <c r="J38" s="52" t="str">
        <f t="shared" si="3"/>
        <v/>
      </c>
      <c r="K38" s="4"/>
    </row>
    <row r="39" spans="1:14" ht="19.5" customHeight="1" thickBot="1" x14ac:dyDescent="0.25">
      <c r="A39" s="109"/>
      <c r="B39" s="19"/>
      <c r="C39" s="20"/>
      <c r="D39" s="11"/>
      <c r="E39" s="49">
        <f t="shared" si="4"/>
        <v>0</v>
      </c>
      <c r="F39" s="11"/>
      <c r="G39" s="49">
        <f t="shared" si="5"/>
        <v>0</v>
      </c>
      <c r="H39" s="50">
        <f t="shared" si="6"/>
        <v>0</v>
      </c>
      <c r="I39" s="3"/>
      <c r="J39" s="52" t="str">
        <f t="shared" si="3"/>
        <v/>
      </c>
      <c r="K39" s="4"/>
    </row>
    <row r="40" spans="1:14" ht="19.5" customHeight="1" thickBot="1" x14ac:dyDescent="0.25">
      <c r="A40" s="109"/>
      <c r="B40" s="18"/>
      <c r="C40" s="20"/>
      <c r="D40" s="11"/>
      <c r="E40" s="49">
        <f t="shared" si="4"/>
        <v>0</v>
      </c>
      <c r="F40" s="11"/>
      <c r="G40" s="49">
        <f t="shared" si="5"/>
        <v>0</v>
      </c>
      <c r="H40" s="50">
        <f t="shared" si="6"/>
        <v>0</v>
      </c>
      <c r="I40" s="3"/>
      <c r="J40" s="52" t="str">
        <f t="shared" si="3"/>
        <v/>
      </c>
      <c r="K40" s="4"/>
    </row>
    <row r="41" spans="1:14" ht="19.5" customHeight="1" thickBot="1" x14ac:dyDescent="0.25">
      <c r="A41" s="109"/>
      <c r="B41" s="18"/>
      <c r="C41" s="20"/>
      <c r="D41" s="11"/>
      <c r="E41" s="49">
        <f t="shared" si="4"/>
        <v>0</v>
      </c>
      <c r="F41" s="11"/>
      <c r="G41" s="49">
        <f t="shared" si="5"/>
        <v>0</v>
      </c>
      <c r="H41" s="50">
        <f t="shared" si="6"/>
        <v>0</v>
      </c>
      <c r="I41" s="3"/>
      <c r="J41" s="52" t="str">
        <f t="shared" si="3"/>
        <v/>
      </c>
      <c r="K41" s="4"/>
    </row>
    <row r="42" spans="1:14" ht="19.5" customHeight="1" thickBot="1" x14ac:dyDescent="0.25">
      <c r="A42" s="109"/>
      <c r="B42" s="18"/>
      <c r="C42" s="20"/>
      <c r="D42" s="11"/>
      <c r="E42" s="49">
        <f t="shared" si="4"/>
        <v>0</v>
      </c>
      <c r="F42" s="11"/>
      <c r="G42" s="49">
        <f t="shared" si="5"/>
        <v>0</v>
      </c>
      <c r="H42" s="50">
        <f t="shared" si="6"/>
        <v>0</v>
      </c>
      <c r="I42" s="3"/>
      <c r="J42" s="52" t="str">
        <f t="shared" si="3"/>
        <v/>
      </c>
      <c r="K42" s="4"/>
    </row>
    <row r="43" spans="1:14" ht="19.5" customHeight="1" thickBot="1" x14ac:dyDescent="0.25">
      <c r="A43" s="109"/>
      <c r="B43" s="18"/>
      <c r="C43" s="20"/>
      <c r="D43" s="11"/>
      <c r="E43" s="49">
        <f t="shared" si="4"/>
        <v>0</v>
      </c>
      <c r="F43" s="11"/>
      <c r="G43" s="49">
        <f t="shared" si="5"/>
        <v>0</v>
      </c>
      <c r="H43" s="50">
        <f t="shared" si="6"/>
        <v>0</v>
      </c>
      <c r="I43" s="3"/>
      <c r="J43" s="52" t="str">
        <f t="shared" si="3"/>
        <v/>
      </c>
      <c r="K43" s="4"/>
    </row>
    <row r="44" spans="1:14" ht="19.5" customHeight="1" thickBot="1" x14ac:dyDescent="0.25">
      <c r="A44" s="109"/>
      <c r="B44" s="16"/>
      <c r="C44" s="20"/>
      <c r="D44" s="11"/>
      <c r="E44" s="49">
        <f t="shared" si="4"/>
        <v>0</v>
      </c>
      <c r="F44" s="11"/>
      <c r="G44" s="49">
        <f t="shared" si="5"/>
        <v>0</v>
      </c>
      <c r="H44" s="50">
        <f t="shared" si="6"/>
        <v>0</v>
      </c>
      <c r="I44" s="3"/>
      <c r="J44" s="52" t="str">
        <f t="shared" si="3"/>
        <v/>
      </c>
      <c r="K44" s="4"/>
    </row>
    <row r="45" spans="1:14" ht="19.5" customHeight="1" thickBot="1" x14ac:dyDescent="0.25">
      <c r="A45" s="109"/>
      <c r="B45" s="18"/>
      <c r="C45" s="20"/>
      <c r="D45" s="12"/>
      <c r="E45" s="67">
        <f t="shared" si="4"/>
        <v>0</v>
      </c>
      <c r="F45" s="12"/>
      <c r="G45" s="67">
        <f t="shared" si="5"/>
        <v>0</v>
      </c>
      <c r="H45" s="50">
        <f t="shared" si="6"/>
        <v>0</v>
      </c>
      <c r="I45" s="3"/>
      <c r="J45" s="61" t="str">
        <f t="shared" si="3"/>
        <v/>
      </c>
      <c r="K45" s="4"/>
    </row>
    <row r="46" spans="1:14" ht="19.5" customHeight="1" thickBot="1" x14ac:dyDescent="0.25">
      <c r="A46" s="109"/>
      <c r="B46" s="68" t="s">
        <v>4</v>
      </c>
      <c r="C46" s="69"/>
      <c r="D46" s="70">
        <f>SUM(D27:D45)</f>
        <v>0</v>
      </c>
      <c r="E46" s="70">
        <f>SUM(E27:E45)</f>
        <v>0</v>
      </c>
      <c r="F46" s="70">
        <f>SUM(F27:F45)</f>
        <v>0</v>
      </c>
      <c r="G46" s="70">
        <f>SUM(G27:G45)</f>
        <v>0</v>
      </c>
      <c r="H46" s="70">
        <f>SUM(H27:H45)</f>
        <v>0</v>
      </c>
      <c r="I46" s="71"/>
      <c r="J46" s="72" t="str">
        <f t="shared" si="3"/>
        <v/>
      </c>
      <c r="K46" s="13"/>
    </row>
    <row r="47" spans="1:14" s="28" customFormat="1" ht="19.5" customHeight="1" thickBot="1" x14ac:dyDescent="0.25">
      <c r="A47" s="93" t="s">
        <v>61</v>
      </c>
      <c r="B47" s="82" t="s">
        <v>62</v>
      </c>
      <c r="C47" s="83"/>
      <c r="D47" s="70">
        <f>D26+D46</f>
        <v>0</v>
      </c>
      <c r="E47" s="70">
        <f>E26+E46</f>
        <v>0</v>
      </c>
      <c r="F47" s="70">
        <f>F26+F46</f>
        <v>0</v>
      </c>
      <c r="G47" s="70">
        <f>G26+G46</f>
        <v>0</v>
      </c>
      <c r="H47" s="70">
        <f>H26+H46</f>
        <v>0</v>
      </c>
      <c r="I47" s="71"/>
      <c r="J47" s="84">
        <v>100</v>
      </c>
      <c r="K47" s="14"/>
    </row>
    <row r="48" spans="1:14" ht="15" customHeight="1" x14ac:dyDescent="0.2">
      <c r="A48" s="28" t="s">
        <v>80</v>
      </c>
      <c r="K48" s="96" t="s">
        <v>84</v>
      </c>
    </row>
    <row r="49" spans="1:5" ht="15" customHeight="1" x14ac:dyDescent="0.2">
      <c r="A49" s="28"/>
    </row>
    <row r="51" spans="1:5" ht="15" hidden="1" customHeight="1" x14ac:dyDescent="0.2">
      <c r="A51" s="97" t="s">
        <v>11</v>
      </c>
      <c r="B51" s="97"/>
      <c r="C51" s="97"/>
      <c r="D51" s="97"/>
      <c r="E51" s="97"/>
    </row>
    <row r="52" spans="1:5" ht="15" hidden="1" customHeight="1" x14ac:dyDescent="0.2">
      <c r="A52" s="86" t="s">
        <v>12</v>
      </c>
      <c r="B52" s="97" t="s">
        <v>13</v>
      </c>
      <c r="C52" s="97"/>
      <c r="D52" s="97"/>
      <c r="E52" s="97"/>
    </row>
    <row r="53" spans="1:5" ht="15" hidden="1" customHeight="1" x14ac:dyDescent="0.2">
      <c r="A53" s="87"/>
      <c r="B53" s="88" t="s">
        <v>14</v>
      </c>
      <c r="C53" s="88"/>
      <c r="D53" s="88" t="s">
        <v>15</v>
      </c>
      <c r="E53" s="86" t="s">
        <v>16</v>
      </c>
    </row>
    <row r="54" spans="1:5" ht="15" hidden="1" customHeight="1" x14ac:dyDescent="0.2">
      <c r="A54" s="46"/>
      <c r="B54" s="86" t="s">
        <v>67</v>
      </c>
      <c r="C54" s="86"/>
      <c r="D54" s="86" t="s">
        <v>68</v>
      </c>
      <c r="E54" s="46"/>
    </row>
    <row r="55" spans="1:5" ht="15" hidden="1" customHeight="1" x14ac:dyDescent="0.2">
      <c r="A55" s="65">
        <v>1</v>
      </c>
      <c r="B55" s="89">
        <f t="shared" ref="B55:B84" si="7">SUMIF($K$7:$K$45,$A55,H$7:H$45)</f>
        <v>0</v>
      </c>
      <c r="C55" s="89"/>
      <c r="D55" s="90" t="e">
        <f t="shared" ref="D55:D84" si="8">100*$B55/$H$47</f>
        <v>#DIV/0!</v>
      </c>
      <c r="E55" s="46" t="e">
        <f t="shared" ref="E55:E84" si="9">RANK(D55,D$55:D$84,0)</f>
        <v>#DIV/0!</v>
      </c>
    </row>
    <row r="56" spans="1:5" ht="15" hidden="1" customHeight="1" x14ac:dyDescent="0.2">
      <c r="A56" s="65">
        <v>2</v>
      </c>
      <c r="B56" s="89">
        <f t="shared" si="7"/>
        <v>0</v>
      </c>
      <c r="C56" s="89"/>
      <c r="D56" s="90" t="e">
        <f t="shared" si="8"/>
        <v>#DIV/0!</v>
      </c>
      <c r="E56" s="46" t="e">
        <f t="shared" si="9"/>
        <v>#DIV/0!</v>
      </c>
    </row>
    <row r="57" spans="1:5" ht="15" hidden="1" customHeight="1" x14ac:dyDescent="0.2">
      <c r="A57" s="65">
        <v>3</v>
      </c>
      <c r="B57" s="89">
        <f t="shared" si="7"/>
        <v>0</v>
      </c>
      <c r="C57" s="89"/>
      <c r="D57" s="90" t="e">
        <f t="shared" si="8"/>
        <v>#DIV/0!</v>
      </c>
      <c r="E57" s="46" t="e">
        <f t="shared" si="9"/>
        <v>#DIV/0!</v>
      </c>
    </row>
    <row r="58" spans="1:5" ht="15" hidden="1" customHeight="1" x14ac:dyDescent="0.2">
      <c r="A58" s="65">
        <v>4</v>
      </c>
      <c r="B58" s="89">
        <f t="shared" si="7"/>
        <v>0</v>
      </c>
      <c r="C58" s="89"/>
      <c r="D58" s="90" t="e">
        <f t="shared" si="8"/>
        <v>#DIV/0!</v>
      </c>
      <c r="E58" s="46" t="e">
        <f t="shared" si="9"/>
        <v>#DIV/0!</v>
      </c>
    </row>
    <row r="59" spans="1:5" ht="15" hidden="1" customHeight="1" x14ac:dyDescent="0.2">
      <c r="A59" s="65">
        <v>5</v>
      </c>
      <c r="B59" s="89">
        <f t="shared" si="7"/>
        <v>0</v>
      </c>
      <c r="C59" s="89"/>
      <c r="D59" s="90" t="e">
        <f t="shared" si="8"/>
        <v>#DIV/0!</v>
      </c>
      <c r="E59" s="46" t="e">
        <f t="shared" si="9"/>
        <v>#DIV/0!</v>
      </c>
    </row>
    <row r="60" spans="1:5" ht="15" hidden="1" customHeight="1" x14ac:dyDescent="0.2">
      <c r="A60" s="65">
        <v>6</v>
      </c>
      <c r="B60" s="89">
        <f t="shared" si="7"/>
        <v>0</v>
      </c>
      <c r="C60" s="89"/>
      <c r="D60" s="90" t="e">
        <f t="shared" si="8"/>
        <v>#DIV/0!</v>
      </c>
      <c r="E60" s="46" t="e">
        <f t="shared" si="9"/>
        <v>#DIV/0!</v>
      </c>
    </row>
    <row r="61" spans="1:5" ht="15" hidden="1" customHeight="1" x14ac:dyDescent="0.2">
      <c r="A61" s="65">
        <v>7</v>
      </c>
      <c r="B61" s="89">
        <f t="shared" si="7"/>
        <v>0</v>
      </c>
      <c r="C61" s="89"/>
      <c r="D61" s="90" t="e">
        <f t="shared" si="8"/>
        <v>#DIV/0!</v>
      </c>
      <c r="E61" s="46" t="e">
        <f t="shared" si="9"/>
        <v>#DIV/0!</v>
      </c>
    </row>
    <row r="62" spans="1:5" ht="15" hidden="1" customHeight="1" x14ac:dyDescent="0.2">
      <c r="A62" s="65">
        <v>8</v>
      </c>
      <c r="B62" s="89">
        <f t="shared" si="7"/>
        <v>0</v>
      </c>
      <c r="C62" s="89"/>
      <c r="D62" s="90" t="e">
        <f t="shared" si="8"/>
        <v>#DIV/0!</v>
      </c>
      <c r="E62" s="46" t="e">
        <f t="shared" si="9"/>
        <v>#DIV/0!</v>
      </c>
    </row>
    <row r="63" spans="1:5" ht="15" hidden="1" customHeight="1" x14ac:dyDescent="0.2">
      <c r="A63" s="65">
        <v>9</v>
      </c>
      <c r="B63" s="89">
        <f t="shared" si="7"/>
        <v>0</v>
      </c>
      <c r="C63" s="89"/>
      <c r="D63" s="90" t="e">
        <f t="shared" si="8"/>
        <v>#DIV/0!</v>
      </c>
      <c r="E63" s="46" t="e">
        <f t="shared" si="9"/>
        <v>#DIV/0!</v>
      </c>
    </row>
    <row r="64" spans="1:5" ht="15" hidden="1" customHeight="1" x14ac:dyDescent="0.2">
      <c r="A64" s="65">
        <v>10</v>
      </c>
      <c r="B64" s="89">
        <f t="shared" si="7"/>
        <v>0</v>
      </c>
      <c r="C64" s="89"/>
      <c r="D64" s="90" t="e">
        <f t="shared" si="8"/>
        <v>#DIV/0!</v>
      </c>
      <c r="E64" s="46" t="e">
        <f t="shared" si="9"/>
        <v>#DIV/0!</v>
      </c>
    </row>
    <row r="65" spans="1:5" ht="15" hidden="1" customHeight="1" x14ac:dyDescent="0.2">
      <c r="A65" s="65">
        <v>11</v>
      </c>
      <c r="B65" s="89">
        <f t="shared" si="7"/>
        <v>0</v>
      </c>
      <c r="C65" s="89"/>
      <c r="D65" s="90" t="e">
        <f t="shared" si="8"/>
        <v>#DIV/0!</v>
      </c>
      <c r="E65" s="46" t="e">
        <f t="shared" si="9"/>
        <v>#DIV/0!</v>
      </c>
    </row>
    <row r="66" spans="1:5" ht="15" hidden="1" customHeight="1" x14ac:dyDescent="0.2">
      <c r="A66" s="65">
        <v>12</v>
      </c>
      <c r="B66" s="89">
        <f t="shared" si="7"/>
        <v>0</v>
      </c>
      <c r="C66" s="89"/>
      <c r="D66" s="90" t="e">
        <f t="shared" si="8"/>
        <v>#DIV/0!</v>
      </c>
      <c r="E66" s="46" t="e">
        <f t="shared" si="9"/>
        <v>#DIV/0!</v>
      </c>
    </row>
    <row r="67" spans="1:5" ht="15" hidden="1" customHeight="1" x14ac:dyDescent="0.2">
      <c r="A67" s="65">
        <v>13</v>
      </c>
      <c r="B67" s="89">
        <f t="shared" si="7"/>
        <v>0</v>
      </c>
      <c r="C67" s="89"/>
      <c r="D67" s="90" t="e">
        <f t="shared" si="8"/>
        <v>#DIV/0!</v>
      </c>
      <c r="E67" s="46" t="e">
        <f t="shared" si="9"/>
        <v>#DIV/0!</v>
      </c>
    </row>
    <row r="68" spans="1:5" ht="15" hidden="1" customHeight="1" x14ac:dyDescent="0.2">
      <c r="A68" s="65">
        <v>14</v>
      </c>
      <c r="B68" s="89">
        <f t="shared" si="7"/>
        <v>0</v>
      </c>
      <c r="C68" s="89"/>
      <c r="D68" s="90" t="e">
        <f t="shared" si="8"/>
        <v>#DIV/0!</v>
      </c>
      <c r="E68" s="46" t="e">
        <f t="shared" si="9"/>
        <v>#DIV/0!</v>
      </c>
    </row>
    <row r="69" spans="1:5" ht="15" hidden="1" customHeight="1" x14ac:dyDescent="0.2">
      <c r="A69" s="65">
        <v>15</v>
      </c>
      <c r="B69" s="89">
        <f t="shared" si="7"/>
        <v>0</v>
      </c>
      <c r="C69" s="89"/>
      <c r="D69" s="90" t="e">
        <f t="shared" si="8"/>
        <v>#DIV/0!</v>
      </c>
      <c r="E69" s="46" t="e">
        <f t="shared" si="9"/>
        <v>#DIV/0!</v>
      </c>
    </row>
    <row r="70" spans="1:5" ht="15" hidden="1" customHeight="1" x14ac:dyDescent="0.2">
      <c r="A70" s="65">
        <v>16</v>
      </c>
      <c r="B70" s="89">
        <f t="shared" si="7"/>
        <v>0</v>
      </c>
      <c r="C70" s="89"/>
      <c r="D70" s="90" t="e">
        <f t="shared" si="8"/>
        <v>#DIV/0!</v>
      </c>
      <c r="E70" s="46" t="e">
        <f t="shared" si="9"/>
        <v>#DIV/0!</v>
      </c>
    </row>
    <row r="71" spans="1:5" ht="15" hidden="1" customHeight="1" x14ac:dyDescent="0.2">
      <c r="A71" s="65">
        <v>17</v>
      </c>
      <c r="B71" s="89">
        <f t="shared" si="7"/>
        <v>0</v>
      </c>
      <c r="C71" s="89"/>
      <c r="D71" s="90" t="e">
        <f t="shared" si="8"/>
        <v>#DIV/0!</v>
      </c>
      <c r="E71" s="46" t="e">
        <f t="shared" si="9"/>
        <v>#DIV/0!</v>
      </c>
    </row>
    <row r="72" spans="1:5" ht="15" hidden="1" customHeight="1" x14ac:dyDescent="0.2">
      <c r="A72" s="65">
        <v>18</v>
      </c>
      <c r="B72" s="89">
        <f t="shared" si="7"/>
        <v>0</v>
      </c>
      <c r="C72" s="89"/>
      <c r="D72" s="90" t="e">
        <f t="shared" si="8"/>
        <v>#DIV/0!</v>
      </c>
      <c r="E72" s="46" t="e">
        <f t="shared" si="9"/>
        <v>#DIV/0!</v>
      </c>
    </row>
    <row r="73" spans="1:5" ht="15" hidden="1" customHeight="1" x14ac:dyDescent="0.2">
      <c r="A73" s="65">
        <v>19</v>
      </c>
      <c r="B73" s="89">
        <f t="shared" si="7"/>
        <v>0</v>
      </c>
      <c r="C73" s="89"/>
      <c r="D73" s="90" t="e">
        <f t="shared" si="8"/>
        <v>#DIV/0!</v>
      </c>
      <c r="E73" s="46" t="e">
        <f t="shared" si="9"/>
        <v>#DIV/0!</v>
      </c>
    </row>
    <row r="74" spans="1:5" ht="15" hidden="1" customHeight="1" x14ac:dyDescent="0.2">
      <c r="A74" s="65">
        <v>20</v>
      </c>
      <c r="B74" s="89">
        <f t="shared" si="7"/>
        <v>0</v>
      </c>
      <c r="C74" s="89"/>
      <c r="D74" s="90" t="e">
        <f t="shared" si="8"/>
        <v>#DIV/0!</v>
      </c>
      <c r="E74" s="46" t="e">
        <f t="shared" si="9"/>
        <v>#DIV/0!</v>
      </c>
    </row>
    <row r="75" spans="1:5" ht="15" hidden="1" customHeight="1" x14ac:dyDescent="0.2">
      <c r="A75" s="65">
        <v>21</v>
      </c>
      <c r="B75" s="89">
        <f t="shared" si="7"/>
        <v>0</v>
      </c>
      <c r="C75" s="89"/>
      <c r="D75" s="90" t="e">
        <f t="shared" si="8"/>
        <v>#DIV/0!</v>
      </c>
      <c r="E75" s="46" t="e">
        <f t="shared" si="9"/>
        <v>#DIV/0!</v>
      </c>
    </row>
    <row r="76" spans="1:5" ht="15" hidden="1" customHeight="1" x14ac:dyDescent="0.2">
      <c r="A76" s="65">
        <v>22</v>
      </c>
      <c r="B76" s="89">
        <f t="shared" si="7"/>
        <v>0</v>
      </c>
      <c r="C76" s="89"/>
      <c r="D76" s="90" t="e">
        <f t="shared" si="8"/>
        <v>#DIV/0!</v>
      </c>
      <c r="E76" s="46" t="e">
        <f t="shared" si="9"/>
        <v>#DIV/0!</v>
      </c>
    </row>
    <row r="77" spans="1:5" ht="15" hidden="1" customHeight="1" x14ac:dyDescent="0.2">
      <c r="A77" s="65">
        <v>23</v>
      </c>
      <c r="B77" s="89">
        <f t="shared" si="7"/>
        <v>0</v>
      </c>
      <c r="C77" s="89"/>
      <c r="D77" s="90" t="e">
        <f t="shared" si="8"/>
        <v>#DIV/0!</v>
      </c>
      <c r="E77" s="46" t="e">
        <f t="shared" si="9"/>
        <v>#DIV/0!</v>
      </c>
    </row>
    <row r="78" spans="1:5" ht="15" hidden="1" customHeight="1" x14ac:dyDescent="0.2">
      <c r="A78" s="65">
        <v>24</v>
      </c>
      <c r="B78" s="89">
        <f t="shared" si="7"/>
        <v>0</v>
      </c>
      <c r="C78" s="89"/>
      <c r="D78" s="90" t="e">
        <f t="shared" si="8"/>
        <v>#DIV/0!</v>
      </c>
      <c r="E78" s="46" t="e">
        <f t="shared" si="9"/>
        <v>#DIV/0!</v>
      </c>
    </row>
    <row r="79" spans="1:5" ht="15" hidden="1" customHeight="1" x14ac:dyDescent="0.2">
      <c r="A79" s="65">
        <v>25</v>
      </c>
      <c r="B79" s="89">
        <f t="shared" si="7"/>
        <v>0</v>
      </c>
      <c r="C79" s="89"/>
      <c r="D79" s="90" t="e">
        <f t="shared" si="8"/>
        <v>#DIV/0!</v>
      </c>
      <c r="E79" s="46" t="e">
        <f t="shared" si="9"/>
        <v>#DIV/0!</v>
      </c>
    </row>
    <row r="80" spans="1:5" ht="15" hidden="1" customHeight="1" x14ac:dyDescent="0.2">
      <c r="A80" s="65">
        <v>26</v>
      </c>
      <c r="B80" s="89">
        <f t="shared" si="7"/>
        <v>0</v>
      </c>
      <c r="C80" s="89"/>
      <c r="D80" s="90" t="e">
        <f t="shared" si="8"/>
        <v>#DIV/0!</v>
      </c>
      <c r="E80" s="46" t="e">
        <f t="shared" si="9"/>
        <v>#DIV/0!</v>
      </c>
    </row>
    <row r="81" spans="1:5" ht="15" hidden="1" customHeight="1" x14ac:dyDescent="0.2">
      <c r="A81" s="65">
        <v>27</v>
      </c>
      <c r="B81" s="89">
        <f t="shared" si="7"/>
        <v>0</v>
      </c>
      <c r="C81" s="89"/>
      <c r="D81" s="90" t="e">
        <f t="shared" si="8"/>
        <v>#DIV/0!</v>
      </c>
      <c r="E81" s="46" t="e">
        <f t="shared" si="9"/>
        <v>#DIV/0!</v>
      </c>
    </row>
    <row r="82" spans="1:5" ht="15" hidden="1" customHeight="1" x14ac:dyDescent="0.2">
      <c r="A82" s="65">
        <v>28</v>
      </c>
      <c r="B82" s="89">
        <f t="shared" si="7"/>
        <v>0</v>
      </c>
      <c r="C82" s="89"/>
      <c r="D82" s="90" t="e">
        <f t="shared" si="8"/>
        <v>#DIV/0!</v>
      </c>
      <c r="E82" s="46" t="e">
        <f t="shared" si="9"/>
        <v>#DIV/0!</v>
      </c>
    </row>
    <row r="83" spans="1:5" ht="15" hidden="1" customHeight="1" x14ac:dyDescent="0.2">
      <c r="A83" s="65">
        <v>29</v>
      </c>
      <c r="B83" s="89">
        <f t="shared" si="7"/>
        <v>0</v>
      </c>
      <c r="C83" s="89"/>
      <c r="D83" s="90" t="e">
        <f t="shared" si="8"/>
        <v>#DIV/0!</v>
      </c>
      <c r="E83" s="46" t="e">
        <f t="shared" si="9"/>
        <v>#DIV/0!</v>
      </c>
    </row>
    <row r="84" spans="1:5" ht="15" hidden="1" customHeight="1" x14ac:dyDescent="0.2">
      <c r="A84" s="65">
        <v>30</v>
      </c>
      <c r="B84" s="89">
        <f t="shared" si="7"/>
        <v>0</v>
      </c>
      <c r="C84" s="89"/>
      <c r="D84" s="90" t="e">
        <f t="shared" si="8"/>
        <v>#DIV/0!</v>
      </c>
      <c r="E84" s="46" t="e">
        <f t="shared" si="9"/>
        <v>#DIV/0!</v>
      </c>
    </row>
    <row r="85" spans="1:5" ht="15" hidden="1" customHeight="1" x14ac:dyDescent="0.2">
      <c r="A85" s="65" t="s">
        <v>7</v>
      </c>
      <c r="B85" s="89">
        <f>SUM(B55:B84)</f>
        <v>0</v>
      </c>
      <c r="C85" s="89"/>
      <c r="D85" s="90" t="e">
        <f>SUM(D55:D84)</f>
        <v>#DIV/0!</v>
      </c>
      <c r="E85" s="91" t="s">
        <v>69</v>
      </c>
    </row>
    <row r="86" spans="1:5" ht="15" hidden="1" customHeight="1" x14ac:dyDescent="0.2">
      <c r="A86" s="87" t="s">
        <v>17</v>
      </c>
      <c r="B86" s="89">
        <f>SUMIF($K$7:$K$45,"",H$7:H$45)</f>
        <v>0</v>
      </c>
      <c r="C86" s="89"/>
      <c r="D86" s="90" t="e">
        <f>100*$B86/$H$47</f>
        <v>#DIV/0!</v>
      </c>
      <c r="E86" s="91" t="s">
        <v>18</v>
      </c>
    </row>
    <row r="87" spans="1:5" ht="15" hidden="1" customHeight="1" x14ac:dyDescent="0.2">
      <c r="A87" s="87" t="s">
        <v>5</v>
      </c>
      <c r="B87" s="89">
        <f>SUMIF($B$7:$B$46,"その他",H$7:H$46)</f>
        <v>0</v>
      </c>
      <c r="C87" s="89"/>
      <c r="D87" s="90" t="e">
        <f>100*$B87/$H$47</f>
        <v>#DIV/0!</v>
      </c>
      <c r="E87" s="91" t="s">
        <v>69</v>
      </c>
    </row>
    <row r="88" spans="1:5" ht="15" hidden="1" customHeight="1" x14ac:dyDescent="0.2">
      <c r="A88" s="92" t="s">
        <v>6</v>
      </c>
      <c r="B88" s="89">
        <f>SUM(B85:B87)</f>
        <v>0</v>
      </c>
      <c r="C88" s="89"/>
      <c r="D88" s="90" t="e">
        <f>SUM(D85:D87)</f>
        <v>#DIV/0!</v>
      </c>
      <c r="E88" s="91" t="s">
        <v>18</v>
      </c>
    </row>
  </sheetData>
  <sheetProtection password="9DFD" sheet="1" objects="1" scenarios="1" formatCells="0" formatColumns="0" insertRows="0" deleteRows="0" selectLockedCells="1"/>
  <mergeCells count="15">
    <mergeCell ref="F1:K1"/>
    <mergeCell ref="M12:N12"/>
    <mergeCell ref="A7:A26"/>
    <mergeCell ref="M6:N6"/>
    <mergeCell ref="J2:K2"/>
    <mergeCell ref="F5:G5"/>
    <mergeCell ref="J4:J6"/>
    <mergeCell ref="A51:E51"/>
    <mergeCell ref="B52:E52"/>
    <mergeCell ref="B4:B6"/>
    <mergeCell ref="K4:K6"/>
    <mergeCell ref="C5:E5"/>
    <mergeCell ref="C4:I4"/>
    <mergeCell ref="A27:A46"/>
    <mergeCell ref="A4:A6"/>
  </mergeCells>
  <phoneticPr fontId="4"/>
  <dataValidations count="1">
    <dataValidation type="list" allowBlank="1" showInputMessage="1" showErrorMessage="1" sqref="C27:C45 C7:C25">
      <formula1>$M$13:$M$36</formula1>
    </dataValidation>
  </dataValidations>
  <pageMargins left="0.59" right="0.41" top="0.59055118110236227" bottom="0.39370078740157483" header="0.27" footer="0.39370078740157483"/>
  <pageSetup paperSize="9" scale="79" orientation="portrait" errors="dash" r:id="rId1"/>
  <headerFooter alignWithMargins="0">
    <oddHeader>&amp;R別紙1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Zeros="0" view="pageBreakPreview" zoomScaleNormal="100" zoomScaleSheetLayoutView="100" workbookViewId="0">
      <selection activeCell="O14" sqref="O14"/>
    </sheetView>
  </sheetViews>
  <sheetFormatPr defaultColWidth="6.53515625" defaultRowHeight="15" customHeight="1" x14ac:dyDescent="0.2"/>
  <cols>
    <col min="1" max="1" width="8.765625" style="31" customWidth="1"/>
    <col min="2" max="2" width="19.61328125" style="31" customWidth="1"/>
    <col min="3" max="3" width="6.765625" style="31" customWidth="1"/>
    <col min="4" max="8" width="6.3828125" style="31" customWidth="1"/>
    <col min="9" max="9" width="2.4609375" style="57" customWidth="1"/>
    <col min="10" max="10" width="7.07421875" style="31" customWidth="1"/>
    <col min="11" max="11" width="3.3828125" style="57" customWidth="1"/>
    <col min="12" max="12" width="1.921875" style="31" customWidth="1"/>
    <col min="13" max="14" width="8.765625" style="31" hidden="1" customWidth="1"/>
    <col min="15" max="16384" width="6.53515625" style="31"/>
  </cols>
  <sheetData>
    <row r="1" spans="1:14" s="28" customFormat="1" ht="14.4" x14ac:dyDescent="0.2">
      <c r="A1" s="27" t="s">
        <v>50</v>
      </c>
      <c r="F1" s="120" t="s">
        <v>81</v>
      </c>
      <c r="G1" s="120"/>
      <c r="H1" s="120"/>
      <c r="I1" s="120"/>
      <c r="J1" s="120"/>
      <c r="K1" s="120"/>
    </row>
    <row r="2" spans="1:14" s="28" customFormat="1" ht="14.4" x14ac:dyDescent="0.2">
      <c r="A2" s="27"/>
      <c r="G2" s="29"/>
      <c r="H2" s="94"/>
      <c r="I2" s="94"/>
      <c r="J2" s="120" t="s">
        <v>85</v>
      </c>
      <c r="K2" s="120"/>
    </row>
    <row r="3" spans="1:14" s="28" customFormat="1" ht="13.8" thickBot="1" x14ac:dyDescent="0.25">
      <c r="I3" s="30"/>
    </row>
    <row r="4" spans="1:14" ht="18" customHeight="1" x14ac:dyDescent="0.2">
      <c r="A4" s="101" t="s">
        <v>8</v>
      </c>
      <c r="B4" s="98" t="s">
        <v>9</v>
      </c>
      <c r="C4" s="98" t="s">
        <v>49</v>
      </c>
      <c r="D4" s="107"/>
      <c r="E4" s="107"/>
      <c r="F4" s="107"/>
      <c r="G4" s="107"/>
      <c r="H4" s="107"/>
      <c r="I4" s="108"/>
      <c r="J4" s="117" t="s">
        <v>48</v>
      </c>
      <c r="K4" s="101" t="s">
        <v>0</v>
      </c>
    </row>
    <row r="5" spans="1:14" ht="12.75" customHeight="1" x14ac:dyDescent="0.2">
      <c r="A5" s="102"/>
      <c r="B5" s="99"/>
      <c r="C5" s="104" t="s">
        <v>1</v>
      </c>
      <c r="D5" s="105"/>
      <c r="E5" s="106"/>
      <c r="F5" s="116" t="s">
        <v>2</v>
      </c>
      <c r="G5" s="116"/>
      <c r="H5" s="32" t="s">
        <v>3</v>
      </c>
      <c r="I5" s="33"/>
      <c r="J5" s="118"/>
      <c r="K5" s="102"/>
    </row>
    <row r="6" spans="1:14" ht="12.75" customHeight="1" thickBot="1" x14ac:dyDescent="0.25">
      <c r="A6" s="103"/>
      <c r="B6" s="100"/>
      <c r="C6" s="34" t="s">
        <v>24</v>
      </c>
      <c r="D6" s="35" t="s">
        <v>51</v>
      </c>
      <c r="E6" s="36" t="s">
        <v>52</v>
      </c>
      <c r="F6" s="35" t="s">
        <v>10</v>
      </c>
      <c r="G6" s="35" t="s">
        <v>53</v>
      </c>
      <c r="H6" s="35" t="s">
        <v>53</v>
      </c>
      <c r="I6" s="37" t="s">
        <v>54</v>
      </c>
      <c r="J6" s="119"/>
      <c r="K6" s="103"/>
      <c r="M6" s="114" t="s">
        <v>22</v>
      </c>
      <c r="N6" s="114"/>
    </row>
    <row r="7" spans="1:14" ht="19.5" customHeight="1" x14ac:dyDescent="0.2">
      <c r="A7" s="112" t="s">
        <v>71</v>
      </c>
      <c r="B7" s="38" t="s">
        <v>74</v>
      </c>
      <c r="C7" s="39"/>
      <c r="D7" s="40"/>
      <c r="E7" s="41">
        <f t="shared" ref="E7:E25" si="0">IF(C7="",0,D7*VLOOKUP(C7,$M$13:$N$37,2,FALSE)*44/12)</f>
        <v>0</v>
      </c>
      <c r="F7" s="40">
        <v>13000</v>
      </c>
      <c r="G7" s="41">
        <f t="shared" ref="G7:G20" si="1">F7*0.382</f>
        <v>4966</v>
      </c>
      <c r="H7" s="41">
        <f t="shared" ref="H7:H45" si="2">E7+G7</f>
        <v>4966</v>
      </c>
      <c r="I7" s="42" t="s">
        <v>60</v>
      </c>
      <c r="J7" s="43">
        <f t="shared" ref="J7:J14" si="3">H7/$H$47*100</f>
        <v>33.586415018795137</v>
      </c>
      <c r="K7" s="44">
        <v>1</v>
      </c>
      <c r="M7" s="45" t="s">
        <v>21</v>
      </c>
      <c r="N7" s="46">
        <v>9.9700000000000006</v>
      </c>
    </row>
    <row r="8" spans="1:14" ht="19.5" customHeight="1" x14ac:dyDescent="0.2">
      <c r="A8" s="113"/>
      <c r="B8" s="47" t="s">
        <v>73</v>
      </c>
      <c r="C8" s="39" t="s">
        <v>41</v>
      </c>
      <c r="D8" s="48">
        <v>500</v>
      </c>
      <c r="E8" s="49">
        <f t="shared" si="0"/>
        <v>25.299999999999997</v>
      </c>
      <c r="F8" s="48"/>
      <c r="G8" s="49">
        <f t="shared" si="1"/>
        <v>0</v>
      </c>
      <c r="H8" s="50">
        <f t="shared" si="2"/>
        <v>25.299999999999997</v>
      </c>
      <c r="I8" s="51"/>
      <c r="J8" s="52">
        <f t="shared" si="3"/>
        <v>0.17111081352708757</v>
      </c>
      <c r="K8" s="53">
        <v>2</v>
      </c>
      <c r="M8" s="45" t="s">
        <v>20</v>
      </c>
      <c r="N8" s="46">
        <v>9.2799999999999994</v>
      </c>
    </row>
    <row r="9" spans="1:14" ht="19.5" customHeight="1" x14ac:dyDescent="0.2">
      <c r="A9" s="113"/>
      <c r="B9" s="47" t="s">
        <v>75</v>
      </c>
      <c r="C9" s="39" t="s">
        <v>30</v>
      </c>
      <c r="D9" s="48">
        <v>800</v>
      </c>
      <c r="E9" s="49">
        <f t="shared" si="0"/>
        <v>55.440000000000005</v>
      </c>
      <c r="F9" s="48"/>
      <c r="G9" s="49">
        <f t="shared" si="1"/>
        <v>0</v>
      </c>
      <c r="H9" s="50">
        <f t="shared" si="2"/>
        <v>55.440000000000005</v>
      </c>
      <c r="I9" s="51"/>
      <c r="J9" s="52">
        <f t="shared" si="3"/>
        <v>0.37495586964196592</v>
      </c>
      <c r="K9" s="53">
        <v>3</v>
      </c>
      <c r="M9" s="54" t="s">
        <v>19</v>
      </c>
      <c r="N9" s="46">
        <v>9.76</v>
      </c>
    </row>
    <row r="10" spans="1:14" ht="19.5" customHeight="1" x14ac:dyDescent="0.2">
      <c r="A10" s="113"/>
      <c r="B10" s="47" t="s">
        <v>77</v>
      </c>
      <c r="C10" s="39" t="s">
        <v>47</v>
      </c>
      <c r="D10" s="48">
        <v>20000</v>
      </c>
      <c r="E10" s="49">
        <f t="shared" si="0"/>
        <v>1040</v>
      </c>
      <c r="F10" s="48"/>
      <c r="G10" s="49">
        <f t="shared" si="1"/>
        <v>0</v>
      </c>
      <c r="H10" s="50">
        <f t="shared" si="2"/>
        <v>1040</v>
      </c>
      <c r="I10" s="51"/>
      <c r="J10" s="52">
        <f t="shared" si="3"/>
        <v>7.0338041924178292</v>
      </c>
      <c r="K10" s="53">
        <v>4</v>
      </c>
      <c r="M10" s="55">
        <v>0</v>
      </c>
      <c r="N10" s="46">
        <v>0</v>
      </c>
    </row>
    <row r="11" spans="1:14" ht="19.5" customHeight="1" x14ac:dyDescent="0.2">
      <c r="A11" s="113"/>
      <c r="B11" s="56"/>
      <c r="C11" s="39"/>
      <c r="D11" s="48" t="s">
        <v>79</v>
      </c>
      <c r="E11" s="49">
        <f t="shared" si="0"/>
        <v>0</v>
      </c>
      <c r="F11" s="48"/>
      <c r="G11" s="49">
        <f t="shared" si="1"/>
        <v>0</v>
      </c>
      <c r="H11" s="50">
        <f t="shared" si="2"/>
        <v>0</v>
      </c>
      <c r="I11" s="51"/>
      <c r="J11" s="52">
        <f t="shared" si="3"/>
        <v>0</v>
      </c>
      <c r="K11" s="53"/>
    </row>
    <row r="12" spans="1:14" ht="19.5" customHeight="1" x14ac:dyDescent="0.2">
      <c r="A12" s="113"/>
      <c r="B12" s="56"/>
      <c r="C12" s="39"/>
      <c r="D12" s="48"/>
      <c r="E12" s="49">
        <f t="shared" si="0"/>
        <v>0</v>
      </c>
      <c r="F12" s="48"/>
      <c r="G12" s="49">
        <f t="shared" si="1"/>
        <v>0</v>
      </c>
      <c r="H12" s="50">
        <f t="shared" si="2"/>
        <v>0</v>
      </c>
      <c r="I12" s="51"/>
      <c r="J12" s="52">
        <f t="shared" si="3"/>
        <v>0</v>
      </c>
      <c r="K12" s="53"/>
      <c r="M12" s="111" t="s">
        <v>43</v>
      </c>
      <c r="N12" s="111"/>
    </row>
    <row r="13" spans="1:14" ht="19.5" customHeight="1" x14ac:dyDescent="0.2">
      <c r="A13" s="113"/>
      <c r="B13" s="56"/>
      <c r="C13" s="39"/>
      <c r="D13" s="48"/>
      <c r="E13" s="49">
        <f t="shared" si="0"/>
        <v>0</v>
      </c>
      <c r="F13" s="48"/>
      <c r="G13" s="49">
        <f t="shared" si="1"/>
        <v>0</v>
      </c>
      <c r="H13" s="50">
        <f t="shared" si="2"/>
        <v>0</v>
      </c>
      <c r="I13" s="51"/>
      <c r="J13" s="52">
        <f t="shared" si="3"/>
        <v>0</v>
      </c>
      <c r="K13" s="53"/>
      <c r="M13" s="45" t="s">
        <v>25</v>
      </c>
      <c r="N13" s="46">
        <v>1.8700000000000001E-2</v>
      </c>
    </row>
    <row r="14" spans="1:14" ht="19.5" customHeight="1" x14ac:dyDescent="0.2">
      <c r="A14" s="113"/>
      <c r="B14" s="58"/>
      <c r="C14" s="39"/>
      <c r="D14" s="59"/>
      <c r="E14" s="49">
        <f t="shared" si="0"/>
        <v>0</v>
      </c>
      <c r="F14" s="48"/>
      <c r="G14" s="49">
        <f t="shared" si="1"/>
        <v>0</v>
      </c>
      <c r="H14" s="50">
        <f t="shared" si="2"/>
        <v>0</v>
      </c>
      <c r="I14" s="60"/>
      <c r="J14" s="61">
        <f t="shared" si="3"/>
        <v>0</v>
      </c>
      <c r="K14" s="62"/>
      <c r="M14" s="45" t="s">
        <v>26</v>
      </c>
      <c r="N14" s="46">
        <v>1.84E-2</v>
      </c>
    </row>
    <row r="15" spans="1:14" ht="19.5" customHeight="1" x14ac:dyDescent="0.2">
      <c r="A15" s="113"/>
      <c r="B15" s="56"/>
      <c r="C15" s="39"/>
      <c r="D15" s="48"/>
      <c r="E15" s="49">
        <f t="shared" si="0"/>
        <v>0</v>
      </c>
      <c r="F15" s="48"/>
      <c r="G15" s="49">
        <f t="shared" si="1"/>
        <v>0</v>
      </c>
      <c r="H15" s="50">
        <f t="shared" ref="H15:H20" si="4">E15+G15</f>
        <v>0</v>
      </c>
      <c r="I15" s="51"/>
      <c r="J15" s="52">
        <f t="shared" ref="J15:J20" si="5">H15/$H$47*100</f>
        <v>0</v>
      </c>
      <c r="K15" s="53"/>
      <c r="M15" s="45" t="s">
        <v>27</v>
      </c>
      <c r="N15" s="46">
        <v>1.83E-2</v>
      </c>
    </row>
    <row r="16" spans="1:14" ht="19.5" customHeight="1" x14ac:dyDescent="0.2">
      <c r="A16" s="113"/>
      <c r="B16" s="56"/>
      <c r="C16" s="39"/>
      <c r="D16" s="48"/>
      <c r="E16" s="49">
        <f t="shared" si="0"/>
        <v>0</v>
      </c>
      <c r="F16" s="48"/>
      <c r="G16" s="49">
        <f t="shared" si="1"/>
        <v>0</v>
      </c>
      <c r="H16" s="50">
        <f t="shared" si="4"/>
        <v>0</v>
      </c>
      <c r="I16" s="51"/>
      <c r="J16" s="52">
        <f t="shared" si="5"/>
        <v>0</v>
      </c>
      <c r="K16" s="53"/>
      <c r="M16" s="45" t="s">
        <v>55</v>
      </c>
      <c r="N16" s="46">
        <v>1.8200000000000001E-2</v>
      </c>
    </row>
    <row r="17" spans="1:14" s="63" customFormat="1" ht="19.5" customHeight="1" x14ac:dyDescent="0.2">
      <c r="A17" s="113"/>
      <c r="B17" s="56"/>
      <c r="C17" s="39"/>
      <c r="D17" s="48"/>
      <c r="E17" s="49">
        <f t="shared" si="0"/>
        <v>0</v>
      </c>
      <c r="F17" s="48"/>
      <c r="G17" s="49">
        <f t="shared" si="1"/>
        <v>0</v>
      </c>
      <c r="H17" s="50">
        <f t="shared" si="4"/>
        <v>0</v>
      </c>
      <c r="I17" s="51"/>
      <c r="J17" s="52">
        <f t="shared" si="5"/>
        <v>0</v>
      </c>
      <c r="K17" s="53"/>
      <c r="M17" s="64" t="s">
        <v>28</v>
      </c>
      <c r="N17" s="65">
        <v>1.8499999999999999E-2</v>
      </c>
    </row>
    <row r="18" spans="1:14" ht="19.5" customHeight="1" x14ac:dyDescent="0.2">
      <c r="A18" s="113"/>
      <c r="B18" s="56"/>
      <c r="C18" s="39"/>
      <c r="D18" s="48"/>
      <c r="E18" s="49">
        <f t="shared" si="0"/>
        <v>0</v>
      </c>
      <c r="F18" s="48"/>
      <c r="G18" s="49">
        <f t="shared" si="1"/>
        <v>0</v>
      </c>
      <c r="H18" s="50">
        <f t="shared" si="4"/>
        <v>0</v>
      </c>
      <c r="I18" s="51"/>
      <c r="J18" s="52">
        <f t="shared" si="5"/>
        <v>0</v>
      </c>
      <c r="K18" s="53"/>
      <c r="M18" s="45" t="s">
        <v>29</v>
      </c>
      <c r="N18" s="46">
        <v>1.8700000000000001E-2</v>
      </c>
    </row>
    <row r="19" spans="1:14" ht="19.5" customHeight="1" x14ac:dyDescent="0.2">
      <c r="A19" s="113"/>
      <c r="B19" s="56"/>
      <c r="C19" s="39"/>
      <c r="D19" s="48"/>
      <c r="E19" s="49">
        <f t="shared" si="0"/>
        <v>0</v>
      </c>
      <c r="F19" s="48"/>
      <c r="G19" s="49">
        <f t="shared" si="1"/>
        <v>0</v>
      </c>
      <c r="H19" s="50">
        <f t="shared" si="4"/>
        <v>0</v>
      </c>
      <c r="I19" s="51"/>
      <c r="J19" s="52">
        <f t="shared" si="5"/>
        <v>0</v>
      </c>
      <c r="K19" s="53"/>
      <c r="M19" s="45" t="s">
        <v>30</v>
      </c>
      <c r="N19" s="46">
        <v>1.89E-2</v>
      </c>
    </row>
    <row r="20" spans="1:14" ht="19.5" customHeight="1" x14ac:dyDescent="0.2">
      <c r="A20" s="113"/>
      <c r="B20" s="56"/>
      <c r="C20" s="39"/>
      <c r="D20" s="48"/>
      <c r="E20" s="49">
        <f t="shared" si="0"/>
        <v>0</v>
      </c>
      <c r="F20" s="48"/>
      <c r="G20" s="49">
        <f t="shared" si="1"/>
        <v>0</v>
      </c>
      <c r="H20" s="50">
        <f t="shared" si="4"/>
        <v>0</v>
      </c>
      <c r="I20" s="51"/>
      <c r="J20" s="52">
        <f t="shared" si="5"/>
        <v>0</v>
      </c>
      <c r="K20" s="53"/>
      <c r="M20" s="45" t="s">
        <v>31</v>
      </c>
      <c r="N20" s="46">
        <v>1.95E-2</v>
      </c>
    </row>
    <row r="21" spans="1:14" ht="19.5" customHeight="1" x14ac:dyDescent="0.2">
      <c r="A21" s="113"/>
      <c r="B21" s="56"/>
      <c r="C21" s="39"/>
      <c r="D21" s="48"/>
      <c r="E21" s="49">
        <f t="shared" si="0"/>
        <v>0</v>
      </c>
      <c r="F21" s="48"/>
      <c r="G21" s="49">
        <f>F21*0.382</f>
        <v>0</v>
      </c>
      <c r="H21" s="50">
        <f t="shared" si="2"/>
        <v>0</v>
      </c>
      <c r="I21" s="51"/>
      <c r="J21" s="52">
        <f t="shared" ref="J21:J46" si="6">H21/$H$47*100</f>
        <v>0</v>
      </c>
      <c r="K21" s="53"/>
      <c r="M21" s="45" t="s">
        <v>32</v>
      </c>
      <c r="N21" s="46">
        <v>2.0799999999999999E-2</v>
      </c>
    </row>
    <row r="22" spans="1:14" ht="19.5" customHeight="1" x14ac:dyDescent="0.2">
      <c r="A22" s="113"/>
      <c r="B22" s="56"/>
      <c r="C22" s="39"/>
      <c r="D22" s="48"/>
      <c r="E22" s="49">
        <f t="shared" si="0"/>
        <v>0</v>
      </c>
      <c r="F22" s="48"/>
      <c r="G22" s="49">
        <f>F22*0.382</f>
        <v>0</v>
      </c>
      <c r="H22" s="50">
        <f t="shared" si="2"/>
        <v>0</v>
      </c>
      <c r="I22" s="51"/>
      <c r="J22" s="52">
        <f t="shared" si="6"/>
        <v>0</v>
      </c>
      <c r="K22" s="53"/>
      <c r="M22" s="45" t="s">
        <v>33</v>
      </c>
      <c r="N22" s="46">
        <v>2.5399999999999999E-2</v>
      </c>
    </row>
    <row r="23" spans="1:14" ht="19.5" customHeight="1" x14ac:dyDescent="0.2">
      <c r="A23" s="113"/>
      <c r="B23" s="66"/>
      <c r="C23" s="39"/>
      <c r="D23" s="48"/>
      <c r="E23" s="49">
        <f t="shared" si="0"/>
        <v>0</v>
      </c>
      <c r="F23" s="48"/>
      <c r="G23" s="49">
        <f>F23*0.382</f>
        <v>0</v>
      </c>
      <c r="H23" s="50">
        <f t="shared" si="2"/>
        <v>0</v>
      </c>
      <c r="I23" s="51"/>
      <c r="J23" s="52">
        <f t="shared" si="6"/>
        <v>0</v>
      </c>
      <c r="K23" s="53"/>
      <c r="M23" s="45" t="s">
        <v>44</v>
      </c>
      <c r="N23" s="46">
        <v>1.6299999999999999E-2</v>
      </c>
    </row>
    <row r="24" spans="1:14" ht="19.5" customHeight="1" x14ac:dyDescent="0.2">
      <c r="A24" s="113"/>
      <c r="B24" s="66"/>
      <c r="C24" s="39"/>
      <c r="D24" s="48"/>
      <c r="E24" s="49">
        <f t="shared" si="0"/>
        <v>0</v>
      </c>
      <c r="F24" s="48"/>
      <c r="G24" s="49">
        <f>F24*0.382</f>
        <v>0</v>
      </c>
      <c r="H24" s="50">
        <f t="shared" si="2"/>
        <v>0</v>
      </c>
      <c r="I24" s="51"/>
      <c r="J24" s="52">
        <f t="shared" si="6"/>
        <v>0</v>
      </c>
      <c r="K24" s="53"/>
      <c r="M24" s="45" t="s">
        <v>34</v>
      </c>
      <c r="N24" s="46">
        <v>1.4200000000000001E-2</v>
      </c>
    </row>
    <row r="25" spans="1:14" ht="19.5" customHeight="1" thickBot="1" x14ac:dyDescent="0.25">
      <c r="A25" s="113"/>
      <c r="B25" s="66"/>
      <c r="C25" s="39"/>
      <c r="D25" s="59"/>
      <c r="E25" s="67">
        <f t="shared" si="0"/>
        <v>0</v>
      </c>
      <c r="F25" s="59"/>
      <c r="G25" s="67">
        <f>F25*0.382</f>
        <v>0</v>
      </c>
      <c r="H25" s="50">
        <f t="shared" si="2"/>
        <v>0</v>
      </c>
      <c r="I25" s="51"/>
      <c r="J25" s="61">
        <f t="shared" si="6"/>
        <v>0</v>
      </c>
      <c r="K25" s="53"/>
      <c r="M25" s="45" t="s">
        <v>45</v>
      </c>
      <c r="N25" s="46">
        <v>1.35E-2</v>
      </c>
    </row>
    <row r="26" spans="1:14" ht="19.5" customHeight="1" thickBot="1" x14ac:dyDescent="0.25">
      <c r="A26" s="113"/>
      <c r="B26" s="68" t="s">
        <v>4</v>
      </c>
      <c r="C26" s="69"/>
      <c r="D26" s="70">
        <f>SUM(D7:D25)</f>
        <v>21300</v>
      </c>
      <c r="E26" s="70">
        <f>SUM(E7:E25)</f>
        <v>1120.74</v>
      </c>
      <c r="F26" s="70">
        <f>SUM(F7:F25)</f>
        <v>13000</v>
      </c>
      <c r="G26" s="70">
        <f>SUM(G7:G25)</f>
        <v>4966</v>
      </c>
      <c r="H26" s="70">
        <f>SUM(H7:H25)</f>
        <v>6086.74</v>
      </c>
      <c r="I26" s="71"/>
      <c r="J26" s="72">
        <f t="shared" si="6"/>
        <v>41.166285894382021</v>
      </c>
      <c r="K26" s="73"/>
      <c r="M26" s="45" t="s">
        <v>35</v>
      </c>
      <c r="N26" s="46">
        <v>1.3899999999999999E-2</v>
      </c>
    </row>
    <row r="27" spans="1:14" ht="19.5" customHeight="1" x14ac:dyDescent="0.2">
      <c r="A27" s="112" t="s">
        <v>72</v>
      </c>
      <c r="B27" s="74" t="s">
        <v>82</v>
      </c>
      <c r="C27" s="75"/>
      <c r="D27" s="40"/>
      <c r="E27" s="41">
        <f t="shared" ref="E27:E45" si="7">IF(C27="",0,D27*VLOOKUP(C27,$M$13:$N$37,2,FALSE)*44/12)</f>
        <v>0</v>
      </c>
      <c r="F27" s="40">
        <v>4500</v>
      </c>
      <c r="G27" s="41">
        <f>F27*0.382</f>
        <v>1719</v>
      </c>
      <c r="H27" s="41">
        <f>E27+G27</f>
        <v>1719</v>
      </c>
      <c r="I27" s="42" t="s">
        <v>60</v>
      </c>
      <c r="J27" s="72">
        <f t="shared" si="6"/>
        <v>11.62606673727524</v>
      </c>
      <c r="K27" s="44">
        <v>5</v>
      </c>
      <c r="M27" s="45" t="s">
        <v>36</v>
      </c>
      <c r="N27" s="46">
        <v>2.5499999999999998E-2</v>
      </c>
    </row>
    <row r="28" spans="1:14" ht="19.5" customHeight="1" x14ac:dyDescent="0.2">
      <c r="A28" s="113"/>
      <c r="B28" s="76" t="s">
        <v>78</v>
      </c>
      <c r="C28" s="77"/>
      <c r="D28" s="48"/>
      <c r="E28" s="49">
        <f t="shared" si="7"/>
        <v>0</v>
      </c>
      <c r="F28" s="48">
        <v>9000</v>
      </c>
      <c r="G28" s="49">
        <f>F28*0.382</f>
        <v>3438</v>
      </c>
      <c r="H28" s="49">
        <f>E28+G28</f>
        <v>3438</v>
      </c>
      <c r="I28" s="51"/>
      <c r="J28" s="52">
        <f t="shared" si="6"/>
        <v>23.25213347455048</v>
      </c>
      <c r="K28" s="53">
        <v>6</v>
      </c>
      <c r="M28" s="45" t="s">
        <v>37</v>
      </c>
      <c r="N28" s="46">
        <v>2.9399999999999999E-2</v>
      </c>
    </row>
    <row r="29" spans="1:14" ht="19.5" customHeight="1" x14ac:dyDescent="0.2">
      <c r="A29" s="113"/>
      <c r="B29" s="38" t="s">
        <v>76</v>
      </c>
      <c r="C29" s="39" t="s">
        <v>41</v>
      </c>
      <c r="D29" s="48">
        <v>70000</v>
      </c>
      <c r="E29" s="49">
        <f t="shared" si="7"/>
        <v>3542</v>
      </c>
      <c r="F29" s="48"/>
      <c r="G29" s="49">
        <f>F29*0.382</f>
        <v>0</v>
      </c>
      <c r="H29" s="50">
        <f>E29+G29</f>
        <v>3542</v>
      </c>
      <c r="I29" s="51" t="s">
        <v>60</v>
      </c>
      <c r="J29" s="52">
        <f t="shared" si="6"/>
        <v>23.955513893792261</v>
      </c>
      <c r="K29" s="53">
        <v>7</v>
      </c>
      <c r="M29" s="45" t="s">
        <v>56</v>
      </c>
      <c r="N29" s="46">
        <v>2.0899999999999998E-2</v>
      </c>
    </row>
    <row r="30" spans="1:14" ht="19.5" customHeight="1" x14ac:dyDescent="0.2">
      <c r="A30" s="113"/>
      <c r="B30" s="66"/>
      <c r="C30" s="39"/>
      <c r="D30" s="48"/>
      <c r="E30" s="49">
        <f t="shared" si="7"/>
        <v>0</v>
      </c>
      <c r="F30" s="48"/>
      <c r="G30" s="49">
        <f t="shared" ref="G30:G37" si="8">F30*0.382</f>
        <v>0</v>
      </c>
      <c r="H30" s="50">
        <f t="shared" si="2"/>
        <v>0</v>
      </c>
      <c r="I30" s="51"/>
      <c r="J30" s="52">
        <f t="shared" si="6"/>
        <v>0</v>
      </c>
      <c r="K30" s="53"/>
      <c r="M30" s="45" t="s">
        <v>38</v>
      </c>
      <c r="N30" s="46">
        <v>1.0999999999999999E-2</v>
      </c>
    </row>
    <row r="31" spans="1:14" ht="19.5" customHeight="1" x14ac:dyDescent="0.2">
      <c r="A31" s="113"/>
      <c r="B31" s="66"/>
      <c r="C31" s="39"/>
      <c r="D31" s="48"/>
      <c r="E31" s="49">
        <f t="shared" si="7"/>
        <v>0</v>
      </c>
      <c r="F31" s="48"/>
      <c r="G31" s="49">
        <f t="shared" si="8"/>
        <v>0</v>
      </c>
      <c r="H31" s="50">
        <f t="shared" si="2"/>
        <v>0</v>
      </c>
      <c r="I31" s="51"/>
      <c r="J31" s="52">
        <f t="shared" si="6"/>
        <v>0</v>
      </c>
      <c r="K31" s="53"/>
      <c r="M31" s="45" t="s">
        <v>39</v>
      </c>
      <c r="N31" s="46">
        <v>2.6599999999999999E-2</v>
      </c>
    </row>
    <row r="32" spans="1:14" ht="19.5" customHeight="1" x14ac:dyDescent="0.2">
      <c r="A32" s="113"/>
      <c r="B32" s="66"/>
      <c r="C32" s="39"/>
      <c r="D32" s="48"/>
      <c r="E32" s="49">
        <f t="shared" si="7"/>
        <v>0</v>
      </c>
      <c r="F32" s="48"/>
      <c r="G32" s="49">
        <f t="shared" si="8"/>
        <v>0</v>
      </c>
      <c r="H32" s="50">
        <f t="shared" si="2"/>
        <v>0</v>
      </c>
      <c r="I32" s="51"/>
      <c r="J32" s="52">
        <f t="shared" si="6"/>
        <v>0</v>
      </c>
      <c r="K32" s="53"/>
      <c r="M32" s="45" t="s">
        <v>40</v>
      </c>
      <c r="N32" s="46">
        <v>3.8399999999999997E-2</v>
      </c>
    </row>
    <row r="33" spans="1:14" ht="19.5" customHeight="1" x14ac:dyDescent="0.2">
      <c r="A33" s="113"/>
      <c r="B33" s="56"/>
      <c r="C33" s="39"/>
      <c r="D33" s="48"/>
      <c r="E33" s="49">
        <f t="shared" si="7"/>
        <v>0</v>
      </c>
      <c r="F33" s="48"/>
      <c r="G33" s="49">
        <f t="shared" si="8"/>
        <v>0</v>
      </c>
      <c r="H33" s="50">
        <f t="shared" si="2"/>
        <v>0</v>
      </c>
      <c r="I33" s="51"/>
      <c r="J33" s="52">
        <f t="shared" si="6"/>
        <v>0</v>
      </c>
      <c r="K33" s="53"/>
      <c r="M33" s="45" t="s">
        <v>46</v>
      </c>
      <c r="N33" s="46">
        <v>1.38E-2</v>
      </c>
    </row>
    <row r="34" spans="1:14" ht="19.5" customHeight="1" x14ac:dyDescent="0.2">
      <c r="A34" s="113"/>
      <c r="B34" s="66"/>
      <c r="C34" s="39"/>
      <c r="D34" s="59"/>
      <c r="E34" s="49">
        <f t="shared" si="7"/>
        <v>0</v>
      </c>
      <c r="F34" s="48"/>
      <c r="G34" s="49">
        <f t="shared" si="8"/>
        <v>0</v>
      </c>
      <c r="H34" s="50">
        <f t="shared" si="2"/>
        <v>0</v>
      </c>
      <c r="I34" s="51"/>
      <c r="J34" s="61">
        <f t="shared" si="6"/>
        <v>0</v>
      </c>
      <c r="K34" s="53"/>
      <c r="M34" s="45" t="s">
        <v>41</v>
      </c>
      <c r="N34" s="46">
        <v>1.38E-2</v>
      </c>
    </row>
    <row r="35" spans="1:14" ht="19.5" customHeight="1" x14ac:dyDescent="0.2">
      <c r="A35" s="113"/>
      <c r="B35" s="78"/>
      <c r="C35" s="39"/>
      <c r="D35" s="48"/>
      <c r="E35" s="49">
        <f t="shared" si="7"/>
        <v>0</v>
      </c>
      <c r="F35" s="48"/>
      <c r="G35" s="49">
        <f t="shared" si="8"/>
        <v>0</v>
      </c>
      <c r="H35" s="50">
        <f>E35+G35</f>
        <v>0</v>
      </c>
      <c r="I35" s="51"/>
      <c r="J35" s="52">
        <f t="shared" si="6"/>
        <v>0</v>
      </c>
      <c r="K35" s="53"/>
      <c r="M35" s="45" t="s">
        <v>42</v>
      </c>
      <c r="N35" s="46">
        <v>1.83E-2</v>
      </c>
    </row>
    <row r="36" spans="1:14" ht="19.5" customHeight="1" x14ac:dyDescent="0.2">
      <c r="A36" s="113"/>
      <c r="B36" s="78"/>
      <c r="C36" s="39"/>
      <c r="D36" s="48"/>
      <c r="E36" s="49">
        <f t="shared" si="7"/>
        <v>0</v>
      </c>
      <c r="F36" s="48"/>
      <c r="G36" s="49">
        <f t="shared" si="8"/>
        <v>0</v>
      </c>
      <c r="H36" s="50">
        <f>E36+G36</f>
        <v>0</v>
      </c>
      <c r="I36" s="51"/>
      <c r="J36" s="52">
        <f t="shared" si="6"/>
        <v>0</v>
      </c>
      <c r="K36" s="53"/>
      <c r="M36" s="54" t="s">
        <v>47</v>
      </c>
      <c r="N36" s="46">
        <f>0.052/(44/12)</f>
        <v>1.4181818181818183E-2</v>
      </c>
    </row>
    <row r="37" spans="1:14" s="63" customFormat="1" ht="19.5" customHeight="1" x14ac:dyDescent="0.2">
      <c r="A37" s="113"/>
      <c r="B37" s="79"/>
      <c r="C37" s="77"/>
      <c r="D37" s="48"/>
      <c r="E37" s="49">
        <f t="shared" si="7"/>
        <v>0</v>
      </c>
      <c r="F37" s="48"/>
      <c r="G37" s="49">
        <f t="shared" si="8"/>
        <v>0</v>
      </c>
      <c r="H37" s="49">
        <f>E37+G37</f>
        <v>0</v>
      </c>
      <c r="I37" s="51"/>
      <c r="J37" s="52">
        <f t="shared" si="6"/>
        <v>0</v>
      </c>
      <c r="K37" s="53"/>
      <c r="M37" s="46"/>
      <c r="N37" s="46"/>
    </row>
    <row r="38" spans="1:14" ht="19.5" customHeight="1" x14ac:dyDescent="0.2">
      <c r="A38" s="113"/>
      <c r="B38" s="80"/>
      <c r="C38" s="77"/>
      <c r="D38" s="48"/>
      <c r="E38" s="49">
        <f t="shared" si="7"/>
        <v>0</v>
      </c>
      <c r="F38" s="48"/>
      <c r="G38" s="49">
        <f t="shared" ref="G38:G45" si="9">F38*0.382</f>
        <v>0</v>
      </c>
      <c r="H38" s="49">
        <f t="shared" si="2"/>
        <v>0</v>
      </c>
      <c r="I38" s="51"/>
      <c r="J38" s="52">
        <f t="shared" si="6"/>
        <v>0</v>
      </c>
      <c r="K38" s="53"/>
    </row>
    <row r="39" spans="1:14" ht="19.5" customHeight="1" x14ac:dyDescent="0.2">
      <c r="A39" s="113"/>
      <c r="B39" s="78"/>
      <c r="C39" s="39"/>
      <c r="D39" s="48"/>
      <c r="E39" s="49">
        <f t="shared" si="7"/>
        <v>0</v>
      </c>
      <c r="F39" s="48"/>
      <c r="G39" s="49">
        <f t="shared" si="9"/>
        <v>0</v>
      </c>
      <c r="H39" s="50">
        <f t="shared" si="2"/>
        <v>0</v>
      </c>
      <c r="I39" s="51"/>
      <c r="J39" s="52">
        <f t="shared" si="6"/>
        <v>0</v>
      </c>
      <c r="K39" s="53"/>
    </row>
    <row r="40" spans="1:14" ht="19.5" customHeight="1" x14ac:dyDescent="0.2">
      <c r="A40" s="113"/>
      <c r="B40" s="66"/>
      <c r="C40" s="39"/>
      <c r="D40" s="48"/>
      <c r="E40" s="49">
        <f t="shared" si="7"/>
        <v>0</v>
      </c>
      <c r="F40" s="48"/>
      <c r="G40" s="49">
        <f t="shared" si="9"/>
        <v>0</v>
      </c>
      <c r="H40" s="50">
        <f t="shared" si="2"/>
        <v>0</v>
      </c>
      <c r="I40" s="51"/>
      <c r="J40" s="52">
        <f t="shared" si="6"/>
        <v>0</v>
      </c>
      <c r="K40" s="53"/>
    </row>
    <row r="41" spans="1:14" ht="19.5" customHeight="1" x14ac:dyDescent="0.2">
      <c r="A41" s="113"/>
      <c r="B41" s="66"/>
      <c r="C41" s="39"/>
      <c r="D41" s="48"/>
      <c r="E41" s="49">
        <f t="shared" si="7"/>
        <v>0</v>
      </c>
      <c r="F41" s="48"/>
      <c r="G41" s="49">
        <f t="shared" si="9"/>
        <v>0</v>
      </c>
      <c r="H41" s="50">
        <f t="shared" si="2"/>
        <v>0</v>
      </c>
      <c r="I41" s="51"/>
      <c r="J41" s="52">
        <f t="shared" si="6"/>
        <v>0</v>
      </c>
      <c r="K41" s="53"/>
    </row>
    <row r="42" spans="1:14" ht="19.5" customHeight="1" x14ac:dyDescent="0.2">
      <c r="A42" s="113"/>
      <c r="B42" s="66"/>
      <c r="C42" s="39"/>
      <c r="D42" s="48"/>
      <c r="E42" s="49">
        <f t="shared" si="7"/>
        <v>0</v>
      </c>
      <c r="F42" s="48"/>
      <c r="G42" s="49">
        <f t="shared" si="9"/>
        <v>0</v>
      </c>
      <c r="H42" s="50">
        <f t="shared" si="2"/>
        <v>0</v>
      </c>
      <c r="I42" s="51"/>
      <c r="J42" s="52">
        <f t="shared" si="6"/>
        <v>0</v>
      </c>
      <c r="K42" s="53"/>
    </row>
    <row r="43" spans="1:14" ht="19.5" customHeight="1" x14ac:dyDescent="0.2">
      <c r="A43" s="113"/>
      <c r="B43" s="66"/>
      <c r="C43" s="39"/>
      <c r="D43" s="48"/>
      <c r="E43" s="49">
        <f t="shared" si="7"/>
        <v>0</v>
      </c>
      <c r="F43" s="48"/>
      <c r="G43" s="49">
        <f t="shared" si="9"/>
        <v>0</v>
      </c>
      <c r="H43" s="50">
        <f t="shared" si="2"/>
        <v>0</v>
      </c>
      <c r="I43" s="51"/>
      <c r="J43" s="52">
        <f t="shared" si="6"/>
        <v>0</v>
      </c>
      <c r="K43" s="53"/>
    </row>
    <row r="44" spans="1:14" ht="19.5" customHeight="1" x14ac:dyDescent="0.2">
      <c r="A44" s="113"/>
      <c r="B44" s="56"/>
      <c r="C44" s="39"/>
      <c r="D44" s="48"/>
      <c r="E44" s="49">
        <f t="shared" si="7"/>
        <v>0</v>
      </c>
      <c r="F44" s="48"/>
      <c r="G44" s="49">
        <f t="shared" si="9"/>
        <v>0</v>
      </c>
      <c r="H44" s="50">
        <f t="shared" si="2"/>
        <v>0</v>
      </c>
      <c r="I44" s="51"/>
      <c r="J44" s="52">
        <f t="shared" si="6"/>
        <v>0</v>
      </c>
      <c r="K44" s="53"/>
    </row>
    <row r="45" spans="1:14" ht="19.5" customHeight="1" thickBot="1" x14ac:dyDescent="0.25">
      <c r="A45" s="113"/>
      <c r="B45" s="66"/>
      <c r="C45" s="39"/>
      <c r="D45" s="59"/>
      <c r="E45" s="67">
        <f t="shared" si="7"/>
        <v>0</v>
      </c>
      <c r="F45" s="59"/>
      <c r="G45" s="67">
        <f t="shared" si="9"/>
        <v>0</v>
      </c>
      <c r="H45" s="50">
        <f t="shared" si="2"/>
        <v>0</v>
      </c>
      <c r="I45" s="51"/>
      <c r="J45" s="61">
        <f t="shared" si="6"/>
        <v>0</v>
      </c>
      <c r="K45" s="53"/>
    </row>
    <row r="46" spans="1:14" ht="19.5" customHeight="1" thickBot="1" x14ac:dyDescent="0.25">
      <c r="A46" s="113"/>
      <c r="B46" s="68" t="s">
        <v>4</v>
      </c>
      <c r="C46" s="69"/>
      <c r="D46" s="70">
        <f>SUM(D27:D45)</f>
        <v>70000</v>
      </c>
      <c r="E46" s="70">
        <f>SUM(E27:E45)</f>
        <v>3542</v>
      </c>
      <c r="F46" s="70">
        <f>SUM(F27:F45)</f>
        <v>13500</v>
      </c>
      <c r="G46" s="70">
        <f>SUM(G27:G45)</f>
        <v>5157</v>
      </c>
      <c r="H46" s="70">
        <f>SUM(H27:H45)</f>
        <v>8699</v>
      </c>
      <c r="I46" s="71"/>
      <c r="J46" s="72">
        <f t="shared" si="6"/>
        <v>58.833714105617986</v>
      </c>
      <c r="K46" s="73"/>
    </row>
    <row r="47" spans="1:14" s="28" customFormat="1" ht="19.5" customHeight="1" thickBot="1" x14ac:dyDescent="0.25">
      <c r="A47" s="81" t="s">
        <v>61</v>
      </c>
      <c r="B47" s="82" t="s">
        <v>62</v>
      </c>
      <c r="C47" s="83"/>
      <c r="D47" s="70">
        <f>D26+D46</f>
        <v>91300</v>
      </c>
      <c r="E47" s="70">
        <f>E26+E46</f>
        <v>4662.74</v>
      </c>
      <c r="F47" s="70">
        <f>F26+F46</f>
        <v>26500</v>
      </c>
      <c r="G47" s="70">
        <f>G26+G46</f>
        <v>10123</v>
      </c>
      <c r="H47" s="70">
        <f>H26+H46</f>
        <v>14785.74</v>
      </c>
      <c r="I47" s="71"/>
      <c r="J47" s="84">
        <v>100</v>
      </c>
      <c r="K47" s="85"/>
    </row>
    <row r="48" spans="1:14" ht="15" customHeight="1" x14ac:dyDescent="0.2">
      <c r="A48" s="28" t="s">
        <v>80</v>
      </c>
      <c r="K48" s="96" t="s">
        <v>83</v>
      </c>
    </row>
    <row r="49" spans="1:5" ht="15" customHeight="1" x14ac:dyDescent="0.2">
      <c r="A49" s="28"/>
    </row>
    <row r="51" spans="1:5" ht="15" hidden="1" customHeight="1" x14ac:dyDescent="0.2">
      <c r="A51" s="97" t="s">
        <v>11</v>
      </c>
      <c r="B51" s="97"/>
      <c r="C51" s="97"/>
      <c r="D51" s="97"/>
      <c r="E51" s="97"/>
    </row>
    <row r="52" spans="1:5" ht="15" hidden="1" customHeight="1" x14ac:dyDescent="0.2">
      <c r="A52" s="86" t="s">
        <v>12</v>
      </c>
      <c r="B52" s="97" t="s">
        <v>13</v>
      </c>
      <c r="C52" s="97"/>
      <c r="D52" s="97"/>
      <c r="E52" s="97"/>
    </row>
    <row r="53" spans="1:5" ht="15" hidden="1" customHeight="1" x14ac:dyDescent="0.2">
      <c r="A53" s="87"/>
      <c r="B53" s="88" t="s">
        <v>14</v>
      </c>
      <c r="C53" s="88"/>
      <c r="D53" s="88" t="s">
        <v>15</v>
      </c>
      <c r="E53" s="86" t="s">
        <v>16</v>
      </c>
    </row>
    <row r="54" spans="1:5" ht="15" hidden="1" customHeight="1" x14ac:dyDescent="0.2">
      <c r="A54" s="46"/>
      <c r="B54" s="86" t="s">
        <v>57</v>
      </c>
      <c r="C54" s="86"/>
      <c r="D54" s="86" t="s">
        <v>58</v>
      </c>
      <c r="E54" s="46"/>
    </row>
    <row r="55" spans="1:5" ht="15" hidden="1" customHeight="1" x14ac:dyDescent="0.2">
      <c r="A55" s="65">
        <v>1</v>
      </c>
      <c r="B55" s="89">
        <f t="shared" ref="B55:B84" si="10">SUMIF($K$7:$K$45,$A55,H$7:H$45)</f>
        <v>4966</v>
      </c>
      <c r="C55" s="89"/>
      <c r="D55" s="90">
        <f t="shared" ref="D55:D84" si="11">100*$B55/$H$47</f>
        <v>33.586415018795137</v>
      </c>
      <c r="E55" s="46">
        <f t="shared" ref="E55:E84" si="12">RANK(D55,D$55:D$84,0)</f>
        <v>1</v>
      </c>
    </row>
    <row r="56" spans="1:5" ht="15" hidden="1" customHeight="1" x14ac:dyDescent="0.2">
      <c r="A56" s="65">
        <v>2</v>
      </c>
      <c r="B56" s="89">
        <f t="shared" si="10"/>
        <v>25.299999999999997</v>
      </c>
      <c r="C56" s="89"/>
      <c r="D56" s="90">
        <f t="shared" si="11"/>
        <v>0.17111081352708757</v>
      </c>
      <c r="E56" s="46">
        <f t="shared" si="12"/>
        <v>7</v>
      </c>
    </row>
    <row r="57" spans="1:5" ht="15" hidden="1" customHeight="1" x14ac:dyDescent="0.2">
      <c r="A57" s="65">
        <v>3</v>
      </c>
      <c r="B57" s="89">
        <f t="shared" si="10"/>
        <v>55.440000000000005</v>
      </c>
      <c r="C57" s="89"/>
      <c r="D57" s="90">
        <f t="shared" si="11"/>
        <v>0.37495586964196592</v>
      </c>
      <c r="E57" s="46">
        <f t="shared" si="12"/>
        <v>6</v>
      </c>
    </row>
    <row r="58" spans="1:5" ht="15" hidden="1" customHeight="1" x14ac:dyDescent="0.2">
      <c r="A58" s="65">
        <v>4</v>
      </c>
      <c r="B58" s="89">
        <f t="shared" si="10"/>
        <v>1040</v>
      </c>
      <c r="C58" s="89"/>
      <c r="D58" s="90">
        <f t="shared" si="11"/>
        <v>7.0338041924178301</v>
      </c>
      <c r="E58" s="46">
        <f t="shared" si="12"/>
        <v>5</v>
      </c>
    </row>
    <row r="59" spans="1:5" ht="15" hidden="1" customHeight="1" x14ac:dyDescent="0.2">
      <c r="A59" s="65">
        <v>5</v>
      </c>
      <c r="B59" s="89">
        <f t="shared" si="10"/>
        <v>1719</v>
      </c>
      <c r="C59" s="89"/>
      <c r="D59" s="90">
        <f t="shared" si="11"/>
        <v>11.62606673727524</v>
      </c>
      <c r="E59" s="46">
        <f t="shared" si="12"/>
        <v>4</v>
      </c>
    </row>
    <row r="60" spans="1:5" ht="15" hidden="1" customHeight="1" x14ac:dyDescent="0.2">
      <c r="A60" s="65">
        <v>6</v>
      </c>
      <c r="B60" s="89">
        <f t="shared" si="10"/>
        <v>3438</v>
      </c>
      <c r="C60" s="89"/>
      <c r="D60" s="90">
        <f t="shared" si="11"/>
        <v>23.25213347455048</v>
      </c>
      <c r="E60" s="46">
        <f t="shared" si="12"/>
        <v>3</v>
      </c>
    </row>
    <row r="61" spans="1:5" ht="15" hidden="1" customHeight="1" x14ac:dyDescent="0.2">
      <c r="A61" s="65">
        <v>7</v>
      </c>
      <c r="B61" s="89">
        <f t="shared" si="10"/>
        <v>3542</v>
      </c>
      <c r="C61" s="89"/>
      <c r="D61" s="90">
        <f t="shared" si="11"/>
        <v>23.955513893792261</v>
      </c>
      <c r="E61" s="46">
        <f t="shared" si="12"/>
        <v>2</v>
      </c>
    </row>
    <row r="62" spans="1:5" ht="15" hidden="1" customHeight="1" x14ac:dyDescent="0.2">
      <c r="A62" s="65">
        <v>8</v>
      </c>
      <c r="B62" s="89">
        <f t="shared" si="10"/>
        <v>0</v>
      </c>
      <c r="C62" s="89"/>
      <c r="D62" s="90">
        <f t="shared" si="11"/>
        <v>0</v>
      </c>
      <c r="E62" s="46">
        <f t="shared" si="12"/>
        <v>8</v>
      </c>
    </row>
    <row r="63" spans="1:5" ht="15" hidden="1" customHeight="1" x14ac:dyDescent="0.2">
      <c r="A63" s="65">
        <v>9</v>
      </c>
      <c r="B63" s="89">
        <f t="shared" si="10"/>
        <v>0</v>
      </c>
      <c r="C63" s="89"/>
      <c r="D63" s="90">
        <f t="shared" si="11"/>
        <v>0</v>
      </c>
      <c r="E63" s="46">
        <f t="shared" si="12"/>
        <v>8</v>
      </c>
    </row>
    <row r="64" spans="1:5" ht="15" hidden="1" customHeight="1" x14ac:dyDescent="0.2">
      <c r="A64" s="65">
        <v>10</v>
      </c>
      <c r="B64" s="89">
        <f t="shared" si="10"/>
        <v>0</v>
      </c>
      <c r="C64" s="89"/>
      <c r="D64" s="90">
        <f t="shared" si="11"/>
        <v>0</v>
      </c>
      <c r="E64" s="46">
        <f t="shared" si="12"/>
        <v>8</v>
      </c>
    </row>
    <row r="65" spans="1:5" ht="15" hidden="1" customHeight="1" x14ac:dyDescent="0.2">
      <c r="A65" s="65">
        <v>11</v>
      </c>
      <c r="B65" s="89">
        <f t="shared" si="10"/>
        <v>0</v>
      </c>
      <c r="C65" s="89"/>
      <c r="D65" s="90">
        <f t="shared" si="11"/>
        <v>0</v>
      </c>
      <c r="E65" s="46">
        <f t="shared" si="12"/>
        <v>8</v>
      </c>
    </row>
    <row r="66" spans="1:5" ht="15" hidden="1" customHeight="1" x14ac:dyDescent="0.2">
      <c r="A66" s="65">
        <v>12</v>
      </c>
      <c r="B66" s="89">
        <f t="shared" si="10"/>
        <v>0</v>
      </c>
      <c r="C66" s="89"/>
      <c r="D66" s="90">
        <f t="shared" si="11"/>
        <v>0</v>
      </c>
      <c r="E66" s="46">
        <f t="shared" si="12"/>
        <v>8</v>
      </c>
    </row>
    <row r="67" spans="1:5" ht="15" hidden="1" customHeight="1" x14ac:dyDescent="0.2">
      <c r="A67" s="65">
        <v>13</v>
      </c>
      <c r="B67" s="89">
        <f t="shared" si="10"/>
        <v>0</v>
      </c>
      <c r="C67" s="89"/>
      <c r="D67" s="90">
        <f t="shared" si="11"/>
        <v>0</v>
      </c>
      <c r="E67" s="46">
        <f t="shared" si="12"/>
        <v>8</v>
      </c>
    </row>
    <row r="68" spans="1:5" ht="15" hidden="1" customHeight="1" x14ac:dyDescent="0.2">
      <c r="A68" s="65">
        <v>14</v>
      </c>
      <c r="B68" s="89">
        <f t="shared" si="10"/>
        <v>0</v>
      </c>
      <c r="C68" s="89"/>
      <c r="D68" s="90">
        <f t="shared" si="11"/>
        <v>0</v>
      </c>
      <c r="E68" s="46">
        <f t="shared" si="12"/>
        <v>8</v>
      </c>
    </row>
    <row r="69" spans="1:5" ht="15" hidden="1" customHeight="1" x14ac:dyDescent="0.2">
      <c r="A69" s="65">
        <v>15</v>
      </c>
      <c r="B69" s="89">
        <f t="shared" si="10"/>
        <v>0</v>
      </c>
      <c r="C69" s="89"/>
      <c r="D69" s="90">
        <f t="shared" si="11"/>
        <v>0</v>
      </c>
      <c r="E69" s="46">
        <f t="shared" si="12"/>
        <v>8</v>
      </c>
    </row>
    <row r="70" spans="1:5" ht="15" hidden="1" customHeight="1" x14ac:dyDescent="0.2">
      <c r="A70" s="65">
        <v>16</v>
      </c>
      <c r="B70" s="89">
        <f t="shared" si="10"/>
        <v>0</v>
      </c>
      <c r="C70" s="89"/>
      <c r="D70" s="90">
        <f t="shared" si="11"/>
        <v>0</v>
      </c>
      <c r="E70" s="46">
        <f t="shared" si="12"/>
        <v>8</v>
      </c>
    </row>
    <row r="71" spans="1:5" ht="15" hidden="1" customHeight="1" x14ac:dyDescent="0.2">
      <c r="A71" s="65">
        <v>17</v>
      </c>
      <c r="B71" s="89">
        <f t="shared" si="10"/>
        <v>0</v>
      </c>
      <c r="C71" s="89"/>
      <c r="D71" s="90">
        <f t="shared" si="11"/>
        <v>0</v>
      </c>
      <c r="E71" s="46">
        <f t="shared" si="12"/>
        <v>8</v>
      </c>
    </row>
    <row r="72" spans="1:5" ht="15" hidden="1" customHeight="1" x14ac:dyDescent="0.2">
      <c r="A72" s="65">
        <v>18</v>
      </c>
      <c r="B72" s="89">
        <f t="shared" si="10"/>
        <v>0</v>
      </c>
      <c r="C72" s="89"/>
      <c r="D72" s="90">
        <f t="shared" si="11"/>
        <v>0</v>
      </c>
      <c r="E72" s="46">
        <f t="shared" si="12"/>
        <v>8</v>
      </c>
    </row>
    <row r="73" spans="1:5" ht="15" hidden="1" customHeight="1" x14ac:dyDescent="0.2">
      <c r="A73" s="65">
        <v>19</v>
      </c>
      <c r="B73" s="89">
        <f t="shared" si="10"/>
        <v>0</v>
      </c>
      <c r="C73" s="89"/>
      <c r="D73" s="90">
        <f t="shared" si="11"/>
        <v>0</v>
      </c>
      <c r="E73" s="46">
        <f t="shared" si="12"/>
        <v>8</v>
      </c>
    </row>
    <row r="74" spans="1:5" ht="15" hidden="1" customHeight="1" x14ac:dyDescent="0.2">
      <c r="A74" s="65">
        <v>20</v>
      </c>
      <c r="B74" s="89">
        <f t="shared" si="10"/>
        <v>0</v>
      </c>
      <c r="C74" s="89"/>
      <c r="D74" s="90">
        <f t="shared" si="11"/>
        <v>0</v>
      </c>
      <c r="E74" s="46">
        <f t="shared" si="12"/>
        <v>8</v>
      </c>
    </row>
    <row r="75" spans="1:5" ht="15" hidden="1" customHeight="1" x14ac:dyDescent="0.2">
      <c r="A75" s="65">
        <v>21</v>
      </c>
      <c r="B75" s="89">
        <f t="shared" si="10"/>
        <v>0</v>
      </c>
      <c r="C75" s="89"/>
      <c r="D75" s="90">
        <f t="shared" si="11"/>
        <v>0</v>
      </c>
      <c r="E75" s="46">
        <f t="shared" si="12"/>
        <v>8</v>
      </c>
    </row>
    <row r="76" spans="1:5" ht="15" hidden="1" customHeight="1" x14ac:dyDescent="0.2">
      <c r="A76" s="65">
        <v>22</v>
      </c>
      <c r="B76" s="89">
        <f t="shared" si="10"/>
        <v>0</v>
      </c>
      <c r="C76" s="89"/>
      <c r="D76" s="90">
        <f t="shared" si="11"/>
        <v>0</v>
      </c>
      <c r="E76" s="46">
        <f t="shared" si="12"/>
        <v>8</v>
      </c>
    </row>
    <row r="77" spans="1:5" ht="15" hidden="1" customHeight="1" x14ac:dyDescent="0.2">
      <c r="A77" s="65">
        <v>23</v>
      </c>
      <c r="B77" s="89">
        <f t="shared" si="10"/>
        <v>0</v>
      </c>
      <c r="C77" s="89"/>
      <c r="D77" s="90">
        <f t="shared" si="11"/>
        <v>0</v>
      </c>
      <c r="E77" s="46">
        <f t="shared" si="12"/>
        <v>8</v>
      </c>
    </row>
    <row r="78" spans="1:5" ht="15" hidden="1" customHeight="1" x14ac:dyDescent="0.2">
      <c r="A78" s="65">
        <v>24</v>
      </c>
      <c r="B78" s="89">
        <f t="shared" si="10"/>
        <v>0</v>
      </c>
      <c r="C78" s="89"/>
      <c r="D78" s="90">
        <f t="shared" si="11"/>
        <v>0</v>
      </c>
      <c r="E78" s="46">
        <f t="shared" si="12"/>
        <v>8</v>
      </c>
    </row>
    <row r="79" spans="1:5" ht="15" hidden="1" customHeight="1" x14ac:dyDescent="0.2">
      <c r="A79" s="65">
        <v>25</v>
      </c>
      <c r="B79" s="89">
        <f t="shared" si="10"/>
        <v>0</v>
      </c>
      <c r="C79" s="89"/>
      <c r="D79" s="90">
        <f t="shared" si="11"/>
        <v>0</v>
      </c>
      <c r="E79" s="46">
        <f t="shared" si="12"/>
        <v>8</v>
      </c>
    </row>
    <row r="80" spans="1:5" ht="15" hidden="1" customHeight="1" x14ac:dyDescent="0.2">
      <c r="A80" s="65">
        <v>26</v>
      </c>
      <c r="B80" s="89">
        <f t="shared" si="10"/>
        <v>0</v>
      </c>
      <c r="C80" s="89"/>
      <c r="D80" s="90">
        <f t="shared" si="11"/>
        <v>0</v>
      </c>
      <c r="E80" s="46">
        <f t="shared" si="12"/>
        <v>8</v>
      </c>
    </row>
    <row r="81" spans="1:5" ht="15" hidden="1" customHeight="1" x14ac:dyDescent="0.2">
      <c r="A81" s="65">
        <v>27</v>
      </c>
      <c r="B81" s="89">
        <f t="shared" si="10"/>
        <v>0</v>
      </c>
      <c r="C81" s="89"/>
      <c r="D81" s="90">
        <f t="shared" si="11"/>
        <v>0</v>
      </c>
      <c r="E81" s="46">
        <f t="shared" si="12"/>
        <v>8</v>
      </c>
    </row>
    <row r="82" spans="1:5" ht="15" hidden="1" customHeight="1" x14ac:dyDescent="0.2">
      <c r="A82" s="65">
        <v>28</v>
      </c>
      <c r="B82" s="89">
        <f t="shared" si="10"/>
        <v>0</v>
      </c>
      <c r="C82" s="89"/>
      <c r="D82" s="90">
        <f t="shared" si="11"/>
        <v>0</v>
      </c>
      <c r="E82" s="46">
        <f t="shared" si="12"/>
        <v>8</v>
      </c>
    </row>
    <row r="83" spans="1:5" ht="15" hidden="1" customHeight="1" x14ac:dyDescent="0.2">
      <c r="A83" s="65">
        <v>29</v>
      </c>
      <c r="B83" s="89">
        <f t="shared" si="10"/>
        <v>0</v>
      </c>
      <c r="C83" s="89"/>
      <c r="D83" s="90">
        <f t="shared" si="11"/>
        <v>0</v>
      </c>
      <c r="E83" s="46">
        <f t="shared" si="12"/>
        <v>8</v>
      </c>
    </row>
    <row r="84" spans="1:5" ht="15" hidden="1" customHeight="1" x14ac:dyDescent="0.2">
      <c r="A84" s="65">
        <v>30</v>
      </c>
      <c r="B84" s="89">
        <f t="shared" si="10"/>
        <v>0</v>
      </c>
      <c r="C84" s="89"/>
      <c r="D84" s="90">
        <f t="shared" si="11"/>
        <v>0</v>
      </c>
      <c r="E84" s="46">
        <f t="shared" si="12"/>
        <v>8</v>
      </c>
    </row>
    <row r="85" spans="1:5" ht="15" hidden="1" customHeight="1" x14ac:dyDescent="0.2">
      <c r="A85" s="65" t="s">
        <v>7</v>
      </c>
      <c r="B85" s="89">
        <f>SUM(B55:B84)</f>
        <v>14785.74</v>
      </c>
      <c r="C85" s="89"/>
      <c r="D85" s="90">
        <f>SUM(D55:D84)</f>
        <v>100</v>
      </c>
      <c r="E85" s="91" t="s">
        <v>59</v>
      </c>
    </row>
    <row r="86" spans="1:5" ht="15" hidden="1" customHeight="1" x14ac:dyDescent="0.2">
      <c r="A86" s="87" t="s">
        <v>17</v>
      </c>
      <c r="B86" s="89">
        <f>SUMIF($K$7:$K$45,"",H$7:H$45)</f>
        <v>6086.74</v>
      </c>
      <c r="C86" s="89"/>
      <c r="D86" s="90">
        <f>100*$B86/$H$47</f>
        <v>41.166285894382021</v>
      </c>
      <c r="E86" s="91" t="s">
        <v>18</v>
      </c>
    </row>
    <row r="87" spans="1:5" ht="15" hidden="1" customHeight="1" x14ac:dyDescent="0.2">
      <c r="A87" s="87" t="s">
        <v>5</v>
      </c>
      <c r="B87" s="89">
        <f>SUMIF($B$7:$B$46,"その他",H$7:H$46)</f>
        <v>0</v>
      </c>
      <c r="C87" s="89"/>
      <c r="D87" s="90">
        <f>100*$B87/$H$47</f>
        <v>0</v>
      </c>
      <c r="E87" s="91" t="s">
        <v>59</v>
      </c>
    </row>
    <row r="88" spans="1:5" ht="15" hidden="1" customHeight="1" x14ac:dyDescent="0.2">
      <c r="A88" s="92" t="s">
        <v>6</v>
      </c>
      <c r="B88" s="89">
        <f>SUM(B85:B87)</f>
        <v>20872.48</v>
      </c>
      <c r="C88" s="89"/>
      <c r="D88" s="90">
        <f>SUM(D85:D87)</f>
        <v>141.16628589438201</v>
      </c>
      <c r="E88" s="91" t="s">
        <v>18</v>
      </c>
    </row>
  </sheetData>
  <sheetProtection formatCells="0" formatColumns="0" insertRows="0" deleteRows="0" selectLockedCells="1"/>
  <mergeCells count="15">
    <mergeCell ref="F1:K1"/>
    <mergeCell ref="A51:E51"/>
    <mergeCell ref="B52:E52"/>
    <mergeCell ref="B4:B6"/>
    <mergeCell ref="K4:K6"/>
    <mergeCell ref="C5:E5"/>
    <mergeCell ref="C4:I4"/>
    <mergeCell ref="A27:A46"/>
    <mergeCell ref="A4:A6"/>
    <mergeCell ref="M12:N12"/>
    <mergeCell ref="A7:A26"/>
    <mergeCell ref="M6:N6"/>
    <mergeCell ref="J2:K2"/>
    <mergeCell ref="F5:G5"/>
    <mergeCell ref="J4:J6"/>
  </mergeCells>
  <phoneticPr fontId="4"/>
  <dataValidations count="1">
    <dataValidation type="list" allowBlank="1" showInputMessage="1" showErrorMessage="1" sqref="C27:C45 C7:C25">
      <formula1>$M$13:$M$36</formula1>
    </dataValidation>
  </dataValidations>
  <pageMargins left="0.59" right="0.41" top="0.59055118110236227" bottom="0.39370078740157483" header="0.27" footer="0.39370078740157483"/>
  <pageSetup paperSize="9" scale="79" orientation="portrait" errors="dash" r:id="rId1"/>
  <headerFooter alignWithMargins="0">
    <oddHeader>&amp;R別紙2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 特定ガス排出量に関する報告書（様式）</vt:lpstr>
      <vt:lpstr>別紙２ 特定ガス排出量に関する報告書（記載例）</vt:lpstr>
      <vt:lpstr>'別紙１ 特定ガス排出量に関する報告書（様式）'!Print_Area</vt:lpstr>
      <vt:lpstr>'別紙２ 特定ガス排出量に関する報告書（記載例）'!Print_Area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2020-06-30T02:53:19Z</dcterms:created>
  <dcterms:modified xsi:type="dcterms:W3CDTF">2023-04-25T00:51:21Z</dcterms:modified>
</cp:coreProperties>
</file>