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825" windowHeight="7200" activeTab="1"/>
  </bookViews>
  <sheets>
    <sheet name="測定結果一覧 2018一般局" sheetId="1" r:id="rId1"/>
    <sheet name="測定結果一覧 2018年度 自排局" sheetId="2" r:id="rId2"/>
  </sheets>
  <definedNames>
    <definedName name="_xlnm.Print_Area" localSheetId="0">'測定結果一覧 2018一般局'!$A$1:$X$60</definedName>
  </definedNames>
  <calcPr fullCalcOnLoad="1"/>
</workbook>
</file>

<file path=xl/sharedStrings.xml><?xml version="1.0" encoding="utf-8"?>
<sst xmlns="http://schemas.openxmlformats.org/spreadsheetml/2006/main" count="977" uniqueCount="170">
  <si>
    <t>達成状況</t>
  </si>
  <si>
    <t>(ppm)</t>
  </si>
  <si>
    <t xml:space="preserve"> </t>
  </si>
  <si>
    <t>年平均値</t>
  </si>
  <si>
    <t>環境基準</t>
  </si>
  <si>
    <t>浮遊粒子状物質　SPM</t>
  </si>
  <si>
    <t>一酸化炭素　CO</t>
  </si>
  <si>
    <t>98%値</t>
  </si>
  <si>
    <t>2%除外値</t>
  </si>
  <si>
    <t xml:space="preserve"> ○</t>
  </si>
  <si>
    <t xml:space="preserve"> ―</t>
  </si>
  <si>
    <t xml:space="preserve"> ×</t>
  </si>
  <si>
    <t xml:space="preserve"> 区部平均</t>
  </si>
  <si>
    <t xml:space="preserve"> 多摩部平均</t>
  </si>
  <si>
    <t xml:space="preserve"> 都平均</t>
  </si>
  <si>
    <t xml:space="preserve"> 千代田区神田司町</t>
  </si>
  <si>
    <t xml:space="preserve"> 中央区晴海</t>
  </si>
  <si>
    <t xml:space="preserve"> 港区台場</t>
  </si>
  <si>
    <t xml:space="preserve"> 国設東京新宿</t>
  </si>
  <si>
    <t xml:space="preserve"> 文京区本駒込</t>
  </si>
  <si>
    <t xml:space="preserve"> 江東区大島</t>
  </si>
  <si>
    <t xml:space="preserve"> 品川区豊町</t>
  </si>
  <si>
    <t xml:space="preserve"> 品川区八潮</t>
  </si>
  <si>
    <t xml:space="preserve"> 目黒区碑文谷</t>
  </si>
  <si>
    <t xml:space="preserve"> 大田区東糀谷</t>
  </si>
  <si>
    <t xml:space="preserve"> 世田谷区世田谷</t>
  </si>
  <si>
    <t xml:space="preserve"> 世田谷区成城</t>
  </si>
  <si>
    <t xml:space="preserve"> 渋谷区宇田川町</t>
  </si>
  <si>
    <t xml:space="preserve"> 中野区若宮</t>
  </si>
  <si>
    <t xml:space="preserve"> 杉並区久我山</t>
  </si>
  <si>
    <t xml:space="preserve"> 荒川区南千住</t>
  </si>
  <si>
    <t xml:space="preserve"> 練馬区北町</t>
  </si>
  <si>
    <t xml:space="preserve"> 練馬区練馬</t>
  </si>
  <si>
    <t xml:space="preserve"> 足立区西新井</t>
  </si>
  <si>
    <t xml:space="preserve"> 足立区綾瀬</t>
  </si>
  <si>
    <t xml:space="preserve"> 葛飾区鎌倉</t>
  </si>
  <si>
    <t xml:space="preserve"> 葛飾区水元公園</t>
  </si>
  <si>
    <t xml:space="preserve"> 江戸川区鹿骨</t>
  </si>
  <si>
    <t xml:space="preserve"> 江戸川区春江町</t>
  </si>
  <si>
    <t xml:space="preserve"> 江戸川区南葛西</t>
  </si>
  <si>
    <t xml:space="preserve"> 八王子市片倉町</t>
  </si>
  <si>
    <t xml:space="preserve"> 八王子市館町</t>
  </si>
  <si>
    <t xml:space="preserve"> 八王子市大楽寺町</t>
  </si>
  <si>
    <t xml:space="preserve"> 武蔵野市関前</t>
  </si>
  <si>
    <t xml:space="preserve"> 青梅市東青梅</t>
  </si>
  <si>
    <t xml:space="preserve"> 府中市宮西町</t>
  </si>
  <si>
    <t xml:space="preserve"> 調布市深大寺南町</t>
  </si>
  <si>
    <t xml:space="preserve"> 小平市小川町</t>
  </si>
  <si>
    <t xml:space="preserve"> 福生市本町</t>
  </si>
  <si>
    <t xml:space="preserve"> 東大和市奈良橋</t>
  </si>
  <si>
    <t xml:space="preserve"> 清瀬市上清戸</t>
  </si>
  <si>
    <t xml:space="preserve"> 西東京市田無町</t>
  </si>
  <si>
    <t xml:space="preserve"> 西東京市下保谷</t>
  </si>
  <si>
    <t xml:space="preserve"> 練馬区石神井町</t>
  </si>
  <si>
    <t xml:space="preserve"> 局　名</t>
  </si>
  <si>
    <t>環境基準</t>
  </si>
  <si>
    <t xml:space="preserve"> 港区高輪</t>
  </si>
  <si>
    <t xml:space="preserve"> 立川市泉町</t>
  </si>
  <si>
    <t xml:space="preserve"> 町田市能ｹ谷</t>
  </si>
  <si>
    <r>
      <t>微小粒子状物質　PM</t>
    </r>
    <r>
      <rPr>
        <vertAlign val="subscript"/>
        <sz val="12"/>
        <rFont val="ＭＳ Ｐゴシック"/>
        <family val="3"/>
      </rPr>
      <t>2.5</t>
    </r>
  </si>
  <si>
    <r>
      <t>二酸化窒素　NO</t>
    </r>
    <r>
      <rPr>
        <vertAlign val="subscript"/>
        <sz val="12"/>
        <rFont val="ＭＳ Ｐゴシック"/>
        <family val="3"/>
      </rPr>
      <t>2</t>
    </r>
  </si>
  <si>
    <r>
      <t>二酸化硫黄　SO</t>
    </r>
    <r>
      <rPr>
        <vertAlign val="subscript"/>
        <sz val="12"/>
        <rFont val="ＭＳ Ｐゴシック"/>
        <family val="3"/>
      </rPr>
      <t>2</t>
    </r>
  </si>
  <si>
    <r>
      <t>(mg/m</t>
    </r>
    <r>
      <rPr>
        <vertAlign val="superscript"/>
        <sz val="12"/>
        <rFont val="ＭＳ Ｐゴシック"/>
        <family val="3"/>
      </rPr>
      <t>3</t>
    </r>
    <r>
      <rPr>
        <sz val="12"/>
        <rFont val="ＭＳ Ｐゴシック"/>
        <family val="3"/>
      </rPr>
      <t>)</t>
    </r>
  </si>
  <si>
    <r>
      <t>(μg/m</t>
    </r>
    <r>
      <rPr>
        <vertAlign val="superscript"/>
        <sz val="12"/>
        <rFont val="ＭＳ Ｐゴシック"/>
        <family val="3"/>
      </rPr>
      <t>3</t>
    </r>
    <r>
      <rPr>
        <sz val="12"/>
        <rFont val="ＭＳ Ｐゴシック"/>
        <family val="3"/>
      </rPr>
      <t>)</t>
    </r>
  </si>
  <si>
    <t xml:space="preserve"> 27/27（100%）</t>
  </si>
  <si>
    <t xml:space="preserve">  0/24（0%）</t>
  </si>
  <si>
    <t xml:space="preserve"> 11/11（100%）</t>
  </si>
  <si>
    <t xml:space="preserve"> 6/6（100%）</t>
  </si>
  <si>
    <t xml:space="preserve"> 町田市金森</t>
  </si>
  <si>
    <t xml:space="preserve"> 狛江市中和泉</t>
  </si>
  <si>
    <t xml:space="preserve"> 多摩市愛宕</t>
  </si>
  <si>
    <t xml:space="preserve"> 9/9（100%）</t>
  </si>
  <si>
    <t xml:space="preserve"> 20/20（100%）</t>
  </si>
  <si>
    <t xml:space="preserve"> 28/28（100%）</t>
  </si>
  <si>
    <t>年間代表値</t>
  </si>
  <si>
    <t>達成状況</t>
  </si>
  <si>
    <t xml:space="preserve"> 板橋区氷川町</t>
  </si>
  <si>
    <r>
      <t>オキシダントO</t>
    </r>
    <r>
      <rPr>
        <vertAlign val="subscript"/>
        <sz val="11"/>
        <rFont val="ＭＳ Ｐゴシック"/>
        <family val="3"/>
      </rPr>
      <t>X</t>
    </r>
    <r>
      <rPr>
        <sz val="11"/>
        <rFont val="ＭＳ Ｐゴシック"/>
        <family val="3"/>
      </rPr>
      <t>(5～20時)</t>
    </r>
  </si>
  <si>
    <t>都中間目標</t>
  </si>
  <si>
    <t>4位値3年</t>
  </si>
  <si>
    <t>平均(ppm)</t>
  </si>
  <si>
    <t>99％値3年</t>
  </si>
  <si>
    <t>0/24（0%）</t>
  </si>
  <si>
    <t>　　都の「2020年に向けた実行プラン」では、オキシダント日最高8時間値の4位値の3年移動平均について、全局で0.07ppm以下とした中間目標を設定している。</t>
  </si>
  <si>
    <t xml:space="preserve"> ―</t>
  </si>
  <si>
    <r>
      <t>オキシダント日最高8時間値</t>
    </r>
    <r>
      <rPr>
        <vertAlign val="superscript"/>
        <sz val="11"/>
        <rFont val="ＭＳ Ｐゴシック"/>
        <family val="3"/>
      </rPr>
      <t>※1</t>
    </r>
  </si>
  <si>
    <t>※１　「光化学オキシダントの環境改善効果を適切に示すための指標に係る測定値の取り扱いについて」（平成28年2月17日付環水大大発第1602171号）に準じて求めた値。</t>
  </si>
  <si>
    <r>
      <t xml:space="preserve"> 小金井市本町</t>
    </r>
    <r>
      <rPr>
        <vertAlign val="superscript"/>
        <sz val="12"/>
        <rFont val="ＭＳ Ｐゴシック"/>
        <family val="3"/>
      </rPr>
      <t>※２</t>
    </r>
  </si>
  <si>
    <t xml:space="preserve"> ―</t>
  </si>
  <si>
    <t xml:space="preserve">  ―</t>
  </si>
  <si>
    <t xml:space="preserve">  ―</t>
  </si>
  <si>
    <t xml:space="preserve"> ―</t>
  </si>
  <si>
    <t xml:space="preserve"> 16/16（100%）</t>
  </si>
  <si>
    <t xml:space="preserve"> 43/43（100%）</t>
  </si>
  <si>
    <t xml:space="preserve"> 18/18（100%）</t>
  </si>
  <si>
    <t xml:space="preserve"> 46/46（100%）</t>
  </si>
  <si>
    <t xml:space="preserve">  0/16（0%）</t>
  </si>
  <si>
    <t xml:space="preserve">  0/40（0%）</t>
  </si>
  <si>
    <t>0/16（0%）</t>
  </si>
  <si>
    <t>0/40（0%）</t>
  </si>
  <si>
    <t xml:space="preserve"> 4/4（100%）</t>
  </si>
  <si>
    <t xml:space="preserve"> 10/10（100%）</t>
  </si>
  <si>
    <t>※２　平成30年10月5日から休止しており、都平均、多摩部平均の算出からは除外している。</t>
  </si>
  <si>
    <t>○</t>
  </si>
  <si>
    <t xml:space="preserve"> 16/16（100%）</t>
  </si>
  <si>
    <t xml:space="preserve"> 5/5（100%）</t>
  </si>
  <si>
    <t>32/34(94%)</t>
  </si>
  <si>
    <t>34/34(100%)</t>
  </si>
  <si>
    <t xml:space="preserve"> 34/34（100%）</t>
  </si>
  <si>
    <t xml:space="preserve"> 3/3（100%）</t>
  </si>
  <si>
    <t xml:space="preserve"> 1/1（100%）</t>
  </si>
  <si>
    <t xml:space="preserve"> 9/9（100%）</t>
  </si>
  <si>
    <t>沿道局（大）</t>
  </si>
  <si>
    <t xml:space="preserve"> 東京環状長岡</t>
  </si>
  <si>
    <t>沿道局（大）</t>
  </si>
  <si>
    <t xml:space="preserve"> 青梅街道柳沢</t>
  </si>
  <si>
    <t>沿道局（小）</t>
  </si>
  <si>
    <t xml:space="preserve"> 小金井街道東久留米</t>
  </si>
  <si>
    <t>沿道局（中）</t>
  </si>
  <si>
    <t xml:space="preserve"> 甲州街道国立</t>
  </si>
  <si>
    <t xml:space="preserve"> 新青梅街道東村山</t>
  </si>
  <si>
    <t xml:space="preserve"> 川崎街道百草園</t>
  </si>
  <si>
    <t xml:space="preserve"> 連雀通り下連雀</t>
  </si>
  <si>
    <t xml:space="preserve"> 五日市街道武蔵境</t>
  </si>
  <si>
    <t xml:space="preserve"> 甲州街道八木町</t>
  </si>
  <si>
    <t xml:space="preserve"> 13/13（100%）</t>
  </si>
  <si>
    <t xml:space="preserve"> 4/4（100%）</t>
  </si>
  <si>
    <t>23/25(92%)</t>
  </si>
  <si>
    <t>25/25(100%)</t>
  </si>
  <si>
    <t xml:space="preserve"> 環七通り亀有</t>
  </si>
  <si>
    <t xml:space="preserve"> 日光街道梅島</t>
  </si>
  <si>
    <t>重層局</t>
  </si>
  <si>
    <t xml:space="preserve"> 中山道大和町</t>
  </si>
  <si>
    <t>沿道局（中）</t>
  </si>
  <si>
    <t xml:space="preserve"> 北本通り王子</t>
  </si>
  <si>
    <t xml:space="preserve"> 明治通り西巣鴨</t>
  </si>
  <si>
    <t xml:space="preserve"> 早稲田通り下井草</t>
  </si>
  <si>
    <t xml:space="preserve"> 山手通り東中野</t>
  </si>
  <si>
    <t xml:space="preserve"> 甲州街道大原</t>
  </si>
  <si>
    <t xml:space="preserve"> 環八通り八幡山</t>
  </si>
  <si>
    <t>重層局</t>
  </si>
  <si>
    <t xml:space="preserve"> 玉川通り上馬</t>
  </si>
  <si>
    <t xml:space="preserve"> 環八通り千鳥</t>
  </si>
  <si>
    <t xml:space="preserve"> 中原街道南千束</t>
  </si>
  <si>
    <t>掘割局</t>
  </si>
  <si>
    <t xml:space="preserve"> 環七通り松原橋</t>
  </si>
  <si>
    <t xml:space="preserve"> 環七通り柿の木坂</t>
  </si>
  <si>
    <t xml:space="preserve"> 山手通り大坂橋</t>
  </si>
  <si>
    <t>交差点局</t>
  </si>
  <si>
    <t xml:space="preserve"> 中原口交差点</t>
  </si>
  <si>
    <t xml:space="preserve"> ○</t>
  </si>
  <si>
    <t xml:space="preserve"> 北品川交差点</t>
  </si>
  <si>
    <t xml:space="preserve"> 三ツ目通り辰巳</t>
  </si>
  <si>
    <t xml:space="preserve"> 京葉道路亀戸</t>
  </si>
  <si>
    <t xml:space="preserve"> 水戸街道東向島</t>
  </si>
  <si>
    <t xml:space="preserve"> 明治通り大関横丁</t>
  </si>
  <si>
    <t xml:space="preserve"> 春日通り大塚</t>
  </si>
  <si>
    <t xml:space="preserve"> 新目白通り下落合</t>
  </si>
  <si>
    <t xml:space="preserve"> 第一京浜高輪</t>
  </si>
  <si>
    <t xml:space="preserve"> 永代通り新川</t>
  </si>
  <si>
    <t xml:space="preserve"> 日比谷交差点</t>
  </si>
  <si>
    <r>
      <t>(μg/m</t>
    </r>
    <r>
      <rPr>
        <vertAlign val="superscript"/>
        <sz val="11"/>
        <rFont val="ＭＳ Ｐゴシック"/>
        <family val="3"/>
      </rPr>
      <t>3</t>
    </r>
    <r>
      <rPr>
        <sz val="11"/>
        <rFont val="ＭＳ Ｐゴシック"/>
        <family val="3"/>
      </rPr>
      <t>)</t>
    </r>
  </si>
  <si>
    <r>
      <t>(mg/m</t>
    </r>
    <r>
      <rPr>
        <vertAlign val="superscript"/>
        <sz val="11"/>
        <rFont val="ＭＳ Ｐゴシック"/>
        <family val="3"/>
      </rPr>
      <t>3</t>
    </r>
    <r>
      <rPr>
        <sz val="11"/>
        <rFont val="ＭＳ Ｐゴシック"/>
        <family val="3"/>
      </rPr>
      <t>)</t>
    </r>
  </si>
  <si>
    <t>環境基準</t>
  </si>
  <si>
    <r>
      <t>二酸化硫黄　SO</t>
    </r>
    <r>
      <rPr>
        <vertAlign val="subscript"/>
        <sz val="11"/>
        <rFont val="ＭＳ Ｐゴシック"/>
        <family val="3"/>
      </rPr>
      <t>2</t>
    </r>
  </si>
  <si>
    <r>
      <t>微小粒子状物質　PM</t>
    </r>
    <r>
      <rPr>
        <vertAlign val="subscript"/>
        <sz val="11"/>
        <rFont val="ＭＳ Ｐゴシック"/>
        <family val="3"/>
      </rPr>
      <t>2.5</t>
    </r>
  </si>
  <si>
    <r>
      <t>二酸化窒素　NO</t>
    </r>
    <r>
      <rPr>
        <vertAlign val="subscript"/>
        <sz val="11"/>
        <rFont val="ＭＳ Ｐゴシック"/>
        <family val="3"/>
      </rPr>
      <t>2</t>
    </r>
  </si>
  <si>
    <t xml:space="preserve"> 局　名</t>
  </si>
  <si>
    <t>東京都一般環境大気測定局（一般局）の測定結果　　2018（平成30）年度</t>
  </si>
  <si>
    <t>東京都自動車排出ガス測定局（自排局）の測定結果　　2018（平成30）年度</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</si>
</sst>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00_);[Red]\(0.0000\)"/>
    <numFmt numFmtId="179" formatCode="0.0000_ "/>
    <numFmt numFmtId="180" formatCode="0.000_);[Red]\(0.000\)"/>
    <numFmt numFmtId="181" formatCode="0_ "/>
    <numFmt numFmtId="182" formatCode="\(0.\9\9\9\)_ "/>
    <numFmt numFmtId="183" formatCode="\(\9.\9\9\9\)_ "/>
    <numFmt numFmtId="184" formatCode="\(0.000\)_ "/>
    <numFmt numFmtId="185" formatCode="\(0\)"/>
    <numFmt numFmtId="186" formatCode="mmm\-yyyy"/>
    <numFmt numFmtId="187" formatCode="0;0;"/>
    <numFmt numFmtId="188" formatCode="0;0;_ "/>
    <numFmt numFmtId="189" formatCode="0;0;\ "/>
    <numFmt numFmtId="190" formatCode="0_);[Red]\(0\)"/>
    <numFmt numFmtId="191" formatCode="0.00000_ "/>
    <numFmt numFmtId="192" formatCode="0.00000_);[Red]\(0.00000\)"/>
    <numFmt numFmtId="193" formatCode="&quot;（&quot;General&quot;）&quot;"/>
    <numFmt numFmtId="194" formatCode="&quot;（&quot;@&quot;）&quot;"/>
    <numFmt numFmtId="195" formatCode="&quot;（&quot;@&quot;）*&quot;"/>
    <numFmt numFmtId="196" formatCode="&quot;（&quot;@&quot;）*2&quot;"/>
    <numFmt numFmtId="197" formatCode="0.0_);[Red]\(0.0\)"/>
    <numFmt numFmtId="198" formatCode="0.00000000000_);[Red]\(0.00000000000\)"/>
    <numFmt numFmtId="199" formatCode="&quot;Yes&quot;;&quot;Yes&quot;;&quot;No&quot;"/>
    <numFmt numFmtId="200" formatCode="&quot;True&quot;;&quot;True&quot;;&quot;False&quot;"/>
    <numFmt numFmtId="201" formatCode="&quot;On&quot;;&quot;On&quot;;&quot;Off&quot;"/>
    <numFmt numFmtId="202" formatCode="[$€-2]\ #,##0.00_);[Red]\([$€-2]\ #,##0.00\)"/>
    <numFmt numFmtId="203" formatCode="\(#.###\)_ "/>
    <numFmt numFmtId="204" formatCode="\(0.###\)_ "/>
    <numFmt numFmtId="205" formatCode="\(#\)_ "/>
    <numFmt numFmtId="206" formatCode="\(0.##0\)_ "/>
    <numFmt numFmtId="207" formatCode="0.00_);[Red]\(0.00\)"/>
    <numFmt numFmtId="208" formatCode="&quot;(&quot;##.#&quot;)&quot;"/>
    <numFmt numFmtId="209" formatCode="0.000000000"/>
    <numFmt numFmtId="210" formatCode="0.0000000000"/>
    <numFmt numFmtId="211" formatCode="0.00000000000"/>
    <numFmt numFmtId="212" formatCode="0.00000000"/>
    <numFmt numFmtId="213" formatCode="0.0000000"/>
    <numFmt numFmtId="214" formatCode="0.000000"/>
    <numFmt numFmtId="215" formatCode="0.00000"/>
    <numFmt numFmtId="216" formatCode="0.0000"/>
    <numFmt numFmtId="217" formatCode="0.000"/>
    <numFmt numFmtId="218" formatCode="0.0"/>
  </numFmts>
  <fonts count="48">
    <font>
      <sz val="14"/>
      <name val="ＭＳ Ｐゴシック"/>
      <family val="3"/>
    </font>
    <font>
      <u val="single"/>
      <sz val="14"/>
      <color indexed="12"/>
      <name val="ＭＳ Ｐゴシック"/>
      <family val="3"/>
    </font>
    <font>
      <u val="single"/>
      <sz val="14"/>
      <color indexed="36"/>
      <name val="ＭＳ Ｐゴシック"/>
      <family val="3"/>
    </font>
    <font>
      <sz val="7"/>
      <name val="ＭＳ Ｐゴシック"/>
      <family val="3"/>
    </font>
    <font>
      <sz val="6"/>
      <name val="ＭＳ Ｐゴシック"/>
      <family val="3"/>
    </font>
    <font>
      <sz val="11"/>
      <name val="ＭＳ Ｐゴシック"/>
      <family val="3"/>
    </font>
    <font>
      <sz val="12"/>
      <name val="ＭＳ Ｐゴシック"/>
      <family val="3"/>
    </font>
    <font>
      <sz val="22"/>
      <name val="ＭＳ Ｐゴシック"/>
      <family val="3"/>
    </font>
    <font>
      <vertAlign val="subscript"/>
      <sz val="12"/>
      <name val="ＭＳ Ｐゴシック"/>
      <family val="3"/>
    </font>
    <font>
      <vertAlign val="superscript"/>
      <sz val="12"/>
      <name val="ＭＳ Ｐゴシック"/>
      <family val="3"/>
    </font>
    <font>
      <vertAlign val="subscript"/>
      <sz val="11"/>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ashed"/>
      <top>
        <color indexed="63"/>
      </top>
      <bottom style="double"/>
    </border>
    <border>
      <left style="dashed"/>
      <right style="dashed"/>
      <top>
        <color indexed="63"/>
      </top>
      <bottom style="double"/>
    </border>
    <border>
      <left style="dashed"/>
      <right style="double"/>
      <top>
        <color indexed="63"/>
      </top>
      <bottom style="double"/>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style="double"/>
      <bottom style="double"/>
    </border>
    <border>
      <left style="double"/>
      <right style="dashed"/>
      <top style="double"/>
      <bottom style="double"/>
    </border>
    <border>
      <left style="medium"/>
      <right>
        <color indexed="63"/>
      </right>
      <top>
        <color indexed="63"/>
      </top>
      <bottom style="medium"/>
    </border>
    <border>
      <left style="double"/>
      <right style="dashed"/>
      <top>
        <color indexed="63"/>
      </top>
      <bottom>
        <color indexed="63"/>
      </bottom>
    </border>
    <border>
      <left style="dashed"/>
      <right style="dashed"/>
      <top>
        <color indexed="63"/>
      </top>
      <bottom>
        <color indexed="63"/>
      </bottom>
    </border>
    <border>
      <left style="dashed"/>
      <right style="double"/>
      <top>
        <color indexed="63"/>
      </top>
      <bottom>
        <color indexed="63"/>
      </bottom>
    </border>
    <border>
      <left style="double"/>
      <right style="dashed"/>
      <top style="dashed"/>
      <bottom>
        <color indexed="63"/>
      </bottom>
    </border>
    <border>
      <left style="dashed"/>
      <right style="dashed"/>
      <top style="dashed"/>
      <bottom>
        <color indexed="63"/>
      </bottom>
    </border>
    <border>
      <left style="dashed"/>
      <right style="double"/>
      <top style="dashed"/>
      <bottom>
        <color indexed="63"/>
      </bottom>
    </border>
    <border>
      <left style="double"/>
      <right style="dashed"/>
      <top>
        <color indexed="63"/>
      </top>
      <bottom style="dashed"/>
    </border>
    <border>
      <left style="dashed"/>
      <right style="dashed"/>
      <top>
        <color indexed="63"/>
      </top>
      <bottom style="dashed"/>
    </border>
    <border>
      <left style="dashed"/>
      <right style="double"/>
      <top>
        <color indexed="63"/>
      </top>
      <bottom style="dashed"/>
    </border>
    <border>
      <left style="dashed"/>
      <right style="double"/>
      <top style="double"/>
      <bottom style="double"/>
    </border>
    <border>
      <left style="double"/>
      <right style="dashed"/>
      <top>
        <color indexed="63"/>
      </top>
      <bottom style="medium"/>
    </border>
    <border>
      <left style="medium"/>
      <right>
        <color indexed="63"/>
      </right>
      <top style="double"/>
      <bottom>
        <color indexed="63"/>
      </bottom>
    </border>
    <border>
      <left style="double"/>
      <right style="dashed"/>
      <top style="double"/>
      <bottom>
        <color indexed="63"/>
      </bottom>
    </border>
    <border>
      <left style="dashed"/>
      <right style="dashed"/>
      <top style="double"/>
      <bottom>
        <color indexed="63"/>
      </bottom>
    </border>
    <border>
      <left style="dashed"/>
      <right style="double"/>
      <top style="double"/>
      <bottom>
        <color indexed="63"/>
      </bottom>
    </border>
    <border>
      <left style="medium"/>
      <right style="double"/>
      <top style="dashed"/>
      <bottom>
        <color indexed="63"/>
      </bottom>
    </border>
    <border>
      <left style="medium"/>
      <right style="double"/>
      <top>
        <color indexed="63"/>
      </top>
      <bottom>
        <color indexed="63"/>
      </bottom>
    </border>
    <border>
      <left style="medium"/>
      <right style="double"/>
      <top>
        <color indexed="63"/>
      </top>
      <bottom style="dashed"/>
    </border>
    <border>
      <left style="medium"/>
      <right style="dashed"/>
      <top>
        <color indexed="63"/>
      </top>
      <bottom style="double"/>
    </border>
    <border>
      <left style="medium"/>
      <right style="dashed"/>
      <top style="double"/>
      <bottom>
        <color indexed="63"/>
      </bottom>
    </border>
    <border>
      <left style="dashed"/>
      <right style="medium"/>
      <top style="double"/>
      <bottom>
        <color indexed="63"/>
      </bottom>
    </border>
    <border>
      <left style="medium"/>
      <right style="dashed"/>
      <top>
        <color indexed="63"/>
      </top>
      <bottom>
        <color indexed="63"/>
      </bottom>
    </border>
    <border>
      <left style="dashed"/>
      <right style="medium"/>
      <top>
        <color indexed="63"/>
      </top>
      <bottom>
        <color indexed="63"/>
      </bottom>
    </border>
    <border>
      <left style="medium"/>
      <right style="dashed"/>
      <top style="dashed"/>
      <bottom>
        <color indexed="63"/>
      </bottom>
    </border>
    <border>
      <left style="dashed"/>
      <right style="medium"/>
      <top style="dashed"/>
      <bottom>
        <color indexed="63"/>
      </bottom>
    </border>
    <border>
      <left style="medium"/>
      <right style="dashed"/>
      <top>
        <color indexed="63"/>
      </top>
      <bottom style="dashed"/>
    </border>
    <border>
      <left style="dashed"/>
      <right style="medium"/>
      <top>
        <color indexed="63"/>
      </top>
      <bottom style="dashed"/>
    </border>
    <border>
      <left style="dashed"/>
      <right style="medium"/>
      <top style="double"/>
      <bottom style="double"/>
    </border>
    <border>
      <left style="double"/>
      <right style="dashed"/>
      <top style="thin"/>
      <bottom>
        <color indexed="63"/>
      </bottom>
    </border>
    <border>
      <left style="dashed"/>
      <right style="dashed"/>
      <top style="thin"/>
      <bottom>
        <color indexed="63"/>
      </bottom>
    </border>
    <border>
      <left style="dashed"/>
      <right style="double"/>
      <top style="thin"/>
      <bottom>
        <color indexed="63"/>
      </bottom>
    </border>
    <border>
      <left style="medium"/>
      <right style="dashed"/>
      <top style="thin"/>
      <bottom>
        <color indexed="63"/>
      </bottom>
    </border>
    <border>
      <left style="dashed"/>
      <right style="medium"/>
      <top style="thin"/>
      <bottom>
        <color indexed="63"/>
      </bottom>
    </border>
    <border>
      <left style="dashed"/>
      <right style="medium"/>
      <top>
        <color indexed="63"/>
      </top>
      <bottom style="double"/>
    </border>
    <border>
      <left style="dashed"/>
      <right style="dotted"/>
      <top>
        <color indexed="63"/>
      </top>
      <bottom>
        <color indexed="63"/>
      </bottom>
    </border>
    <border>
      <left style="dashed"/>
      <right style="dotted"/>
      <top>
        <color indexed="63"/>
      </top>
      <bottom style="dashed"/>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dashed"/>
      <bottom>
        <color indexed="63"/>
      </bottom>
    </border>
    <border>
      <left>
        <color indexed="63"/>
      </left>
      <right style="double"/>
      <top>
        <color indexed="63"/>
      </top>
      <bottom style="dashed"/>
    </border>
    <border>
      <left>
        <color indexed="63"/>
      </left>
      <right style="double"/>
      <top style="double"/>
      <bottom style="double"/>
    </border>
    <border>
      <left>
        <color indexed="63"/>
      </left>
      <right style="double"/>
      <top>
        <color indexed="63"/>
      </top>
      <bottom style="medium"/>
    </border>
    <border>
      <left>
        <color indexed="63"/>
      </left>
      <right>
        <color indexed="63"/>
      </right>
      <top style="medium"/>
      <bottom>
        <color indexed="63"/>
      </bottom>
    </border>
    <border>
      <left>
        <color indexed="63"/>
      </left>
      <right style="double"/>
      <top>
        <color indexed="63"/>
      </top>
      <bottom style="double"/>
    </border>
    <border>
      <left>
        <color indexed="63"/>
      </left>
      <right style="hair"/>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style="dashed"/>
      <bottom>
        <color indexed="63"/>
      </bottom>
    </border>
    <border>
      <left>
        <color indexed="63"/>
      </left>
      <right style="hair"/>
      <top>
        <color indexed="63"/>
      </top>
      <bottom style="dashed"/>
    </border>
    <border>
      <left>
        <color indexed="63"/>
      </left>
      <right style="hair"/>
      <top style="double"/>
      <bottom style="double"/>
    </border>
    <border>
      <left>
        <color indexed="63"/>
      </left>
      <right style="hair"/>
      <top>
        <color indexed="63"/>
      </top>
      <bottom style="medium"/>
    </border>
    <border>
      <left style="dashed"/>
      <right style="dashed"/>
      <top style="double"/>
      <bottom style="double"/>
    </border>
    <border>
      <left>
        <color indexed="63"/>
      </left>
      <right style="dashed"/>
      <top style="thin"/>
      <bottom>
        <color indexed="63"/>
      </bottom>
    </border>
    <border>
      <left>
        <color indexed="63"/>
      </left>
      <right style="dashed"/>
      <top>
        <color indexed="63"/>
      </top>
      <bottom style="double"/>
    </border>
    <border>
      <left>
        <color indexed="63"/>
      </left>
      <right style="dashed"/>
      <top style="double"/>
      <bottom>
        <color indexed="63"/>
      </bottom>
    </border>
    <border>
      <left>
        <color indexed="63"/>
      </left>
      <right style="dashed"/>
      <top>
        <color indexed="63"/>
      </top>
      <bottom>
        <color indexed="63"/>
      </bottom>
    </border>
    <border>
      <left>
        <color indexed="63"/>
      </left>
      <right style="dashed"/>
      <top style="dashed"/>
      <bottom>
        <color indexed="63"/>
      </bottom>
    </border>
    <border>
      <left>
        <color indexed="63"/>
      </left>
      <right style="dashed"/>
      <top>
        <color indexed="63"/>
      </top>
      <bottom style="dashed"/>
    </border>
    <border>
      <left style="dashed"/>
      <right style="dotted"/>
      <top style="thin"/>
      <bottom>
        <color indexed="63"/>
      </bottom>
    </border>
    <border>
      <left style="dashed"/>
      <right style="dotted"/>
      <top>
        <color indexed="63"/>
      </top>
      <bottom style="double"/>
    </border>
    <border>
      <left style="dashed"/>
      <right style="dotted"/>
      <top style="double"/>
      <bottom>
        <color indexed="63"/>
      </bottom>
    </border>
    <border>
      <left style="dashed"/>
      <right style="dotted"/>
      <top style="dashed"/>
      <bottom>
        <color indexed="63"/>
      </bottom>
    </border>
    <border>
      <left style="dashed"/>
      <right style="dotted"/>
      <top style="double"/>
      <bottom style="double"/>
    </border>
    <border>
      <left style="dashed"/>
      <right style="dotted"/>
      <top>
        <color indexed="63"/>
      </top>
      <bottom style="medium"/>
    </border>
    <border>
      <left>
        <color indexed="63"/>
      </left>
      <right style="dashed"/>
      <top style="double"/>
      <bottom style="double"/>
    </border>
    <border>
      <left>
        <color indexed="63"/>
      </left>
      <right style="dashed"/>
      <top>
        <color indexed="63"/>
      </top>
      <bottom style="medium"/>
    </border>
    <border>
      <left style="dashed"/>
      <right>
        <color indexed="63"/>
      </right>
      <top>
        <color indexed="63"/>
      </top>
      <bottom style="dashed"/>
    </border>
    <border>
      <left style="dashed"/>
      <right style="dotted"/>
      <top>
        <color indexed="63"/>
      </top>
      <bottom style="dotted"/>
    </border>
    <border>
      <left>
        <color indexed="63"/>
      </left>
      <right style="medium"/>
      <top style="dotted"/>
      <bottom>
        <color indexed="63"/>
      </bottom>
    </border>
    <border>
      <left>
        <color indexed="63"/>
      </left>
      <right style="medium"/>
      <top>
        <color indexed="63"/>
      </top>
      <bottom style="dotted"/>
    </border>
    <border>
      <left style="dashed"/>
      <right style="dotted"/>
      <top style="dotted"/>
      <bottom>
        <color indexed="63"/>
      </bottom>
    </border>
    <border>
      <left>
        <color indexed="63"/>
      </left>
      <right style="medium"/>
      <top>
        <color indexed="63"/>
      </top>
      <bottom style="double"/>
    </border>
    <border>
      <left style="dashed"/>
      <right style="double"/>
      <top>
        <color indexed="63"/>
      </top>
      <bottom style="medium"/>
    </border>
    <border>
      <left style="dashed"/>
      <right style="medium"/>
      <top>
        <color indexed="63"/>
      </top>
      <bottom style="medium"/>
    </border>
    <border>
      <left style="dashed"/>
      <right style="dashed"/>
      <top>
        <color indexed="63"/>
      </top>
      <bottom style="medium"/>
    </border>
    <border>
      <left style="medium"/>
      <right>
        <color indexed="63"/>
      </right>
      <top style="medium"/>
      <bottom>
        <color indexed="63"/>
      </bottom>
    </border>
    <border>
      <left style="medium"/>
      <right>
        <color indexed="63"/>
      </right>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double"/>
      <bottom style="double"/>
    </border>
    <border>
      <left style="double"/>
      <right>
        <color indexed="63"/>
      </right>
      <top style="double"/>
      <bottom style="medium"/>
    </border>
    <border>
      <left>
        <color indexed="63"/>
      </left>
      <right style="dashed"/>
      <top style="double"/>
      <bottom style="medium"/>
    </border>
    <border>
      <left>
        <color indexed="63"/>
      </left>
      <right style="medium"/>
      <top style="medium"/>
      <bottom style="thin"/>
    </border>
    <border>
      <left>
        <color indexed="63"/>
      </left>
      <right>
        <color indexed="63"/>
      </right>
      <top style="double"/>
      <bottom style="double"/>
    </border>
    <border>
      <left>
        <color indexed="63"/>
      </left>
      <right style="dashed"/>
      <top style="medium"/>
      <bottom style="thin"/>
    </border>
    <border>
      <left style="medium"/>
      <right>
        <color indexed="63"/>
      </right>
      <top style="medium"/>
      <bottom style="thin"/>
    </border>
    <border>
      <left>
        <color indexed="63"/>
      </left>
      <right>
        <color indexed="63"/>
      </right>
      <top style="thin"/>
      <bottom>
        <color indexed="63"/>
      </bottom>
    </border>
    <border>
      <left>
        <color indexed="63"/>
      </left>
      <right style="double"/>
      <top style="thin"/>
      <bottom style="dotted"/>
    </border>
    <border>
      <left style="dashed"/>
      <right style="medium"/>
      <top style="double"/>
      <bottom style="medium"/>
    </border>
    <border>
      <left style="dashed"/>
      <right style="double"/>
      <top style="double"/>
      <bottom style="medium"/>
    </border>
    <border>
      <left>
        <color indexed="63"/>
      </left>
      <right>
        <color indexed="63"/>
      </right>
      <top style="double"/>
      <bottom style="medium"/>
    </border>
    <border>
      <left style="medium"/>
      <right>
        <color indexed="63"/>
      </right>
      <top style="double"/>
      <bottom style="medium"/>
    </border>
    <border>
      <left style="thin"/>
      <right style="double"/>
      <top>
        <color indexed="63"/>
      </top>
      <bottom style="double"/>
    </border>
    <border>
      <left style="thin"/>
      <right style="double"/>
      <top>
        <color indexed="63"/>
      </top>
      <bottom>
        <color indexed="63"/>
      </bottom>
    </border>
    <border>
      <left style="thin"/>
      <right style="double"/>
      <top style="dashed"/>
      <bottom>
        <color indexed="63"/>
      </bottom>
    </border>
    <border>
      <left style="thin"/>
      <right style="double"/>
      <top style="double"/>
      <bottom>
        <color indexed="63"/>
      </bottom>
    </border>
    <border>
      <left style="dashed"/>
      <right style="medium"/>
      <top style="medium"/>
      <bottom style="thin"/>
    </border>
    <border>
      <left style="dashed"/>
      <right style="dashed"/>
      <top style="medium"/>
      <bottom style="thin"/>
    </border>
    <border>
      <left style="double"/>
      <right style="dashed"/>
      <top style="medium"/>
      <bottom style="thin"/>
    </border>
    <border>
      <left style="dashed"/>
      <right style="double"/>
      <top style="medium"/>
      <bottom style="thin"/>
    </border>
    <border>
      <left>
        <color indexed="63"/>
      </left>
      <right style="double"/>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5" fillId="0" borderId="0">
      <alignment vertical="center"/>
      <protection/>
    </xf>
    <xf numFmtId="0" fontId="5"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336">
    <xf numFmtId="0" fontId="0" fillId="0" borderId="0" xfId="0" applyAlignment="1">
      <alignment/>
    </xf>
    <xf numFmtId="0" fontId="5" fillId="0" borderId="0" xfId="62">
      <alignment vertical="center"/>
      <protection/>
    </xf>
    <xf numFmtId="0" fontId="5" fillId="0" borderId="0" xfId="62" applyAlignment="1">
      <alignment horizontal="center" vertical="center"/>
      <protection/>
    </xf>
    <xf numFmtId="0" fontId="6" fillId="0" borderId="0" xfId="62" applyFo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pplyAlignment="1">
      <alignment horizontal="center" vertical="center"/>
      <protection/>
    </xf>
    <xf numFmtId="0" fontId="6" fillId="0" borderId="18" xfId="62" applyFont="1" applyBorder="1">
      <alignment vertical="center"/>
      <protection/>
    </xf>
    <xf numFmtId="180" fontId="6" fillId="0" borderId="19" xfId="62" applyNumberFormat="1" applyFont="1" applyBorder="1" applyAlignment="1">
      <alignment horizontal="center" vertical="center"/>
      <protection/>
    </xf>
    <xf numFmtId="180" fontId="6" fillId="0" borderId="20" xfId="62" applyNumberFormat="1" applyFont="1" applyBorder="1">
      <alignment vertical="center"/>
      <protection/>
    </xf>
    <xf numFmtId="180" fontId="6" fillId="0" borderId="21" xfId="62" applyNumberFormat="1" applyFont="1" applyBorder="1">
      <alignment vertical="center"/>
      <protection/>
    </xf>
    <xf numFmtId="180" fontId="6" fillId="0" borderId="22" xfId="62" applyNumberFormat="1" applyFont="1" applyBorder="1" applyAlignment="1">
      <alignment horizontal="center" vertical="center"/>
      <protection/>
    </xf>
    <xf numFmtId="180" fontId="6" fillId="0" borderId="23" xfId="62" applyNumberFormat="1" applyFont="1" applyBorder="1">
      <alignment vertical="center"/>
      <protection/>
    </xf>
    <xf numFmtId="180" fontId="6" fillId="0" borderId="24" xfId="62" applyNumberFormat="1" applyFont="1" applyBorder="1">
      <alignment vertical="center"/>
      <protection/>
    </xf>
    <xf numFmtId="180" fontId="6" fillId="0" borderId="25" xfId="62" applyNumberFormat="1" applyFont="1" applyBorder="1" applyAlignment="1">
      <alignment horizontal="center" vertical="center"/>
      <protection/>
    </xf>
    <xf numFmtId="180" fontId="6" fillId="0" borderId="26" xfId="62" applyNumberFormat="1" applyFont="1" applyBorder="1">
      <alignment vertical="center"/>
      <protection/>
    </xf>
    <xf numFmtId="180" fontId="6" fillId="0" borderId="27" xfId="62" applyNumberFormat="1" applyFont="1" applyBorder="1">
      <alignment vertical="center"/>
      <protection/>
    </xf>
    <xf numFmtId="176" fontId="6" fillId="0" borderId="28" xfId="62" applyNumberFormat="1" applyFont="1" applyBorder="1">
      <alignment vertical="center"/>
      <protection/>
    </xf>
    <xf numFmtId="197" fontId="6" fillId="0" borderId="19" xfId="62" applyNumberFormat="1" applyFont="1" applyBorder="1" applyAlignment="1">
      <alignment horizontal="center" vertical="center"/>
      <protection/>
    </xf>
    <xf numFmtId="197" fontId="6" fillId="0" borderId="20" xfId="62" applyNumberFormat="1" applyFont="1" applyBorder="1">
      <alignment vertical="center"/>
      <protection/>
    </xf>
    <xf numFmtId="197" fontId="6" fillId="0" borderId="22" xfId="62" applyNumberFormat="1" applyFont="1" applyBorder="1" applyAlignment="1">
      <alignment horizontal="center" vertical="center"/>
      <protection/>
    </xf>
    <xf numFmtId="197" fontId="6" fillId="0" borderId="23" xfId="62" applyNumberFormat="1" applyFont="1" applyBorder="1">
      <alignment vertical="center"/>
      <protection/>
    </xf>
    <xf numFmtId="197" fontId="6" fillId="0" borderId="25" xfId="62" applyNumberFormat="1" applyFont="1" applyBorder="1" applyAlignment="1">
      <alignment horizontal="center" vertical="center"/>
      <protection/>
    </xf>
    <xf numFmtId="0" fontId="6" fillId="0" borderId="29" xfId="62" applyFont="1" applyFill="1" applyBorder="1" applyAlignment="1">
      <alignment horizontal="center" vertical="center"/>
      <protection/>
    </xf>
    <xf numFmtId="176" fontId="6" fillId="0" borderId="28" xfId="62" applyNumberFormat="1" applyFont="1" applyFill="1" applyBorder="1">
      <alignment vertical="center"/>
      <protection/>
    </xf>
    <xf numFmtId="0" fontId="6" fillId="0" borderId="17" xfId="62" applyFont="1" applyFill="1" applyBorder="1" applyAlignment="1">
      <alignment horizontal="center" vertical="center"/>
      <protection/>
    </xf>
    <xf numFmtId="180" fontId="6" fillId="0" borderId="21" xfId="62" applyNumberFormat="1" applyFont="1" applyBorder="1" applyAlignment="1">
      <alignment horizontal="center" vertical="center"/>
      <protection/>
    </xf>
    <xf numFmtId="180" fontId="6" fillId="0" borderId="24" xfId="62" applyNumberFormat="1" applyFont="1" applyBorder="1" applyAlignment="1">
      <alignment horizontal="center" vertical="center"/>
      <protection/>
    </xf>
    <xf numFmtId="180" fontId="6" fillId="0" borderId="27" xfId="62" applyNumberFormat="1" applyFont="1" applyBorder="1" applyAlignment="1">
      <alignment horizontal="center" vertical="center"/>
      <protection/>
    </xf>
    <xf numFmtId="180" fontId="6" fillId="0" borderId="20" xfId="62" applyNumberFormat="1" applyFont="1" applyBorder="1" applyAlignment="1">
      <alignment horizontal="center" vertical="center"/>
      <protection/>
    </xf>
    <xf numFmtId="180" fontId="6" fillId="0" borderId="26" xfId="62" applyNumberFormat="1" applyFont="1" applyBorder="1" applyAlignment="1">
      <alignment horizontal="center" vertical="center"/>
      <protection/>
    </xf>
    <xf numFmtId="180" fontId="6" fillId="0" borderId="23" xfId="62" applyNumberFormat="1" applyFont="1" applyBorder="1" applyAlignment="1">
      <alignment horizontal="center" vertical="center"/>
      <protection/>
    </xf>
    <xf numFmtId="197" fontId="6" fillId="0" borderId="20" xfId="62" applyNumberFormat="1" applyFont="1" applyBorder="1" applyAlignment="1">
      <alignment horizontal="center" vertical="center"/>
      <protection/>
    </xf>
    <xf numFmtId="197" fontId="6" fillId="0" borderId="23" xfId="62" applyNumberFormat="1" applyFont="1" applyBorder="1" applyAlignment="1">
      <alignment horizontal="center" vertical="center"/>
      <protection/>
    </xf>
    <xf numFmtId="197" fontId="6" fillId="0" borderId="26" xfId="62" applyNumberFormat="1" applyFont="1" applyBorder="1" applyAlignment="1">
      <alignment horizontal="center" vertical="center"/>
      <protection/>
    </xf>
    <xf numFmtId="0" fontId="6" fillId="0" borderId="30" xfId="62" applyFont="1" applyBorder="1">
      <alignment vertical="center"/>
      <protection/>
    </xf>
    <xf numFmtId="180" fontId="6" fillId="0" borderId="31" xfId="62" applyNumberFormat="1" applyFont="1" applyBorder="1" applyAlignment="1">
      <alignment horizontal="center" vertical="center"/>
      <protection/>
    </xf>
    <xf numFmtId="180" fontId="6" fillId="0" borderId="32" xfId="62" applyNumberFormat="1" applyFont="1" applyBorder="1">
      <alignment vertical="center"/>
      <protection/>
    </xf>
    <xf numFmtId="180" fontId="6" fillId="0" borderId="33" xfId="62" applyNumberFormat="1" applyFont="1" applyBorder="1">
      <alignment vertical="center"/>
      <protection/>
    </xf>
    <xf numFmtId="197" fontId="6" fillId="0" borderId="31" xfId="62" applyNumberFormat="1" applyFont="1" applyBorder="1" applyAlignment="1">
      <alignment horizontal="center" vertical="center"/>
      <protection/>
    </xf>
    <xf numFmtId="197" fontId="6" fillId="0" borderId="32" xfId="62" applyNumberFormat="1" applyFont="1" applyBorder="1" applyAlignment="1">
      <alignment horizontal="center" vertical="center"/>
      <protection/>
    </xf>
    <xf numFmtId="197" fontId="6" fillId="0" borderId="26" xfId="62" applyNumberFormat="1" applyFont="1" applyBorder="1">
      <alignment vertical="center"/>
      <protection/>
    </xf>
    <xf numFmtId="0" fontId="7" fillId="0" borderId="0" xfId="61" applyFont="1" applyAlignment="1">
      <alignment/>
      <protection/>
    </xf>
    <xf numFmtId="0" fontId="6" fillId="0" borderId="34" xfId="62" applyFont="1" applyBorder="1">
      <alignment vertical="center"/>
      <protection/>
    </xf>
    <xf numFmtId="0" fontId="6" fillId="0" borderId="35" xfId="62" applyFont="1" applyBorder="1">
      <alignment vertical="center"/>
      <protection/>
    </xf>
    <xf numFmtId="0" fontId="6" fillId="0" borderId="36" xfId="62" applyFont="1" applyBorder="1">
      <alignment vertical="center"/>
      <protection/>
    </xf>
    <xf numFmtId="197" fontId="6" fillId="0" borderId="32" xfId="62" applyNumberFormat="1" applyFont="1" applyBorder="1">
      <alignment vertical="center"/>
      <protection/>
    </xf>
    <xf numFmtId="197" fontId="6" fillId="0" borderId="20" xfId="62" applyNumberFormat="1" applyFont="1" applyBorder="1" applyAlignment="1">
      <alignment horizontal="right" vertical="center"/>
      <protection/>
    </xf>
    <xf numFmtId="0" fontId="6" fillId="0" borderId="0" xfId="62" applyFont="1" applyBorder="1">
      <alignment vertical="center"/>
      <protection/>
    </xf>
    <xf numFmtId="0" fontId="6" fillId="0" borderId="0" xfId="62" applyFont="1" applyBorder="1" applyAlignment="1">
      <alignment horizontal="center" vertical="center"/>
      <protection/>
    </xf>
    <xf numFmtId="176" fontId="6" fillId="0" borderId="0" xfId="62" applyNumberFormat="1" applyFont="1" applyFill="1" applyBorder="1">
      <alignment vertical="center"/>
      <protection/>
    </xf>
    <xf numFmtId="176" fontId="6" fillId="0" borderId="0" xfId="62" applyNumberFormat="1" applyFont="1" applyBorder="1">
      <alignment vertical="center"/>
      <protection/>
    </xf>
    <xf numFmtId="197" fontId="6" fillId="0" borderId="0" xfId="62" applyNumberFormat="1" applyFont="1" applyBorder="1">
      <alignment vertical="center"/>
      <protection/>
    </xf>
    <xf numFmtId="0" fontId="6" fillId="0" borderId="0" xfId="62" applyFont="1" applyFill="1" applyBorder="1" applyAlignment="1">
      <alignment horizontal="center" vertical="center"/>
      <protection/>
    </xf>
    <xf numFmtId="0" fontId="6" fillId="0" borderId="37" xfId="62" applyFont="1" applyBorder="1" applyAlignment="1">
      <alignment horizontal="center" vertical="center"/>
      <protection/>
    </xf>
    <xf numFmtId="180" fontId="6" fillId="0" borderId="38" xfId="62" applyNumberFormat="1" applyFont="1" applyBorder="1" applyAlignment="1">
      <alignment horizontal="center" vertical="center"/>
      <protection/>
    </xf>
    <xf numFmtId="197" fontId="6" fillId="0" borderId="39" xfId="62" applyNumberFormat="1" applyFont="1" applyBorder="1">
      <alignment vertical="center"/>
      <protection/>
    </xf>
    <xf numFmtId="180" fontId="6" fillId="0" borderId="40" xfId="62" applyNumberFormat="1" applyFont="1" applyBorder="1" applyAlignment="1">
      <alignment horizontal="center" vertical="center"/>
      <protection/>
    </xf>
    <xf numFmtId="197" fontId="6" fillId="0" borderId="41" xfId="62" applyNumberFormat="1" applyFont="1" applyBorder="1">
      <alignment vertical="center"/>
      <protection/>
    </xf>
    <xf numFmtId="197" fontId="6" fillId="0" borderId="41" xfId="62" applyNumberFormat="1" applyFont="1" applyBorder="1" applyAlignment="1">
      <alignment horizontal="center" vertical="center"/>
      <protection/>
    </xf>
    <xf numFmtId="180" fontId="6" fillId="0" borderId="42" xfId="62" applyNumberFormat="1" applyFont="1" applyBorder="1" applyAlignment="1">
      <alignment horizontal="center" vertical="center"/>
      <protection/>
    </xf>
    <xf numFmtId="197" fontId="6" fillId="0" borderId="43" xfId="62" applyNumberFormat="1" applyFont="1" applyBorder="1" applyAlignment="1">
      <alignment horizontal="center" vertical="center"/>
      <protection/>
    </xf>
    <xf numFmtId="180" fontId="6" fillId="0" borderId="44" xfId="62" applyNumberFormat="1" applyFont="1" applyBorder="1" applyAlignment="1">
      <alignment horizontal="center" vertical="center"/>
      <protection/>
    </xf>
    <xf numFmtId="197" fontId="6" fillId="0" borderId="45" xfId="62" applyNumberFormat="1" applyFont="1" applyBorder="1" applyAlignment="1">
      <alignment horizontal="center" vertical="center"/>
      <protection/>
    </xf>
    <xf numFmtId="197" fontId="6" fillId="0" borderId="43" xfId="62" applyNumberFormat="1" applyFont="1" applyBorder="1">
      <alignment vertical="center"/>
      <protection/>
    </xf>
    <xf numFmtId="197" fontId="6" fillId="0" borderId="46" xfId="62" applyNumberFormat="1" applyFont="1" applyBorder="1">
      <alignment vertical="center"/>
      <protection/>
    </xf>
    <xf numFmtId="197" fontId="6" fillId="0" borderId="45" xfId="62" applyNumberFormat="1" applyFont="1" applyBorder="1">
      <alignment vertical="center"/>
      <protection/>
    </xf>
    <xf numFmtId="197" fontId="6" fillId="0" borderId="41" xfId="62" applyNumberFormat="1" applyFont="1" applyBorder="1" applyAlignment="1">
      <alignment horizontal="right" vertical="center"/>
      <protection/>
    </xf>
    <xf numFmtId="0" fontId="6" fillId="0" borderId="47" xfId="62" applyFont="1" applyBorder="1" applyAlignment="1">
      <alignment horizontal="center"/>
      <protection/>
    </xf>
    <xf numFmtId="0" fontId="6" fillId="0" borderId="48" xfId="62" applyFont="1" applyBorder="1" applyAlignment="1">
      <alignment horizontal="center"/>
      <protection/>
    </xf>
    <xf numFmtId="0" fontId="6" fillId="0" borderId="49" xfId="62" applyFont="1" applyBorder="1" applyAlignment="1">
      <alignment horizontal="center"/>
      <protection/>
    </xf>
    <xf numFmtId="0" fontId="6" fillId="0" borderId="0" xfId="62" applyFont="1" applyAlignment="1">
      <alignment/>
      <protection/>
    </xf>
    <xf numFmtId="0" fontId="6" fillId="0" borderId="50" xfId="62" applyFont="1" applyBorder="1" applyAlignment="1">
      <alignment horizontal="center"/>
      <protection/>
    </xf>
    <xf numFmtId="0" fontId="6" fillId="0" borderId="51" xfId="62" applyFont="1" applyBorder="1" applyAlignment="1">
      <alignment horizontal="center"/>
      <protection/>
    </xf>
    <xf numFmtId="0" fontId="6" fillId="0" borderId="11" xfId="62" applyFont="1" applyBorder="1" applyAlignment="1">
      <alignment horizontal="center" vertical="top"/>
      <protection/>
    </xf>
    <xf numFmtId="0" fontId="6" fillId="0" borderId="12" xfId="62" applyFont="1" applyBorder="1" applyAlignment="1">
      <alignment horizontal="center" vertical="top"/>
      <protection/>
    </xf>
    <xf numFmtId="0" fontId="6" fillId="0" borderId="52" xfId="62" applyFont="1" applyBorder="1" applyAlignment="1">
      <alignment horizontal="center" vertical="top"/>
      <protection/>
    </xf>
    <xf numFmtId="0" fontId="6" fillId="0" borderId="0" xfId="62" applyFont="1" applyAlignment="1">
      <alignment vertical="center"/>
      <protection/>
    </xf>
    <xf numFmtId="197" fontId="6" fillId="0" borderId="39" xfId="62" applyNumberFormat="1" applyFont="1" applyBorder="1" applyAlignment="1">
      <alignment horizontal="center" vertical="center"/>
      <protection/>
    </xf>
    <xf numFmtId="197" fontId="6" fillId="0" borderId="23" xfId="62" applyNumberFormat="1" applyFont="1" applyBorder="1" applyAlignment="1">
      <alignment horizontal="right" vertical="center"/>
      <protection/>
    </xf>
    <xf numFmtId="197" fontId="6" fillId="0" borderId="43" xfId="62" applyNumberFormat="1" applyFont="1" applyBorder="1" applyAlignment="1">
      <alignment horizontal="right" vertical="center"/>
      <protection/>
    </xf>
    <xf numFmtId="197" fontId="6" fillId="0" borderId="20" xfId="62" applyNumberFormat="1" applyFont="1" applyBorder="1" applyAlignment="1">
      <alignment vertical="center"/>
      <protection/>
    </xf>
    <xf numFmtId="197" fontId="6" fillId="0" borderId="41" xfId="62" applyNumberFormat="1" applyFont="1" applyBorder="1" applyAlignment="1">
      <alignment vertical="center"/>
      <protection/>
    </xf>
    <xf numFmtId="197" fontId="6" fillId="0" borderId="23" xfId="62" applyNumberFormat="1" applyFont="1" applyBorder="1" applyAlignment="1">
      <alignment vertical="center"/>
      <protection/>
    </xf>
    <xf numFmtId="197" fontId="6" fillId="0" borderId="43" xfId="62" applyNumberFormat="1" applyFont="1" applyBorder="1" applyAlignment="1">
      <alignment vertical="center"/>
      <protection/>
    </xf>
    <xf numFmtId="197" fontId="6" fillId="0" borderId="26" xfId="62" applyNumberFormat="1" applyFont="1" applyBorder="1" applyAlignment="1">
      <alignment vertical="center"/>
      <protection/>
    </xf>
    <xf numFmtId="197" fontId="6" fillId="0" borderId="45" xfId="62" applyNumberFormat="1" applyFont="1" applyBorder="1" applyAlignment="1">
      <alignment vertical="center"/>
      <protection/>
    </xf>
    <xf numFmtId="180" fontId="6" fillId="0" borderId="53" xfId="62" applyNumberFormat="1" applyFont="1" applyBorder="1" applyAlignment="1">
      <alignment horizontal="center" vertical="center"/>
      <protection/>
    </xf>
    <xf numFmtId="180" fontId="6" fillId="0" borderId="54" xfId="62" applyNumberFormat="1" applyFont="1" applyBorder="1" applyAlignment="1">
      <alignment horizontal="center" vertical="center"/>
      <protection/>
    </xf>
    <xf numFmtId="176" fontId="6" fillId="0" borderId="0" xfId="62" applyNumberFormat="1" applyFont="1" applyFill="1" applyBorder="1" applyAlignment="1">
      <alignment horizontal="center" vertical="center"/>
      <protection/>
    </xf>
    <xf numFmtId="0" fontId="6" fillId="0" borderId="52" xfId="62" applyFont="1" applyBorder="1" applyAlignment="1">
      <alignment horizontal="center" vertical="center"/>
      <protection/>
    </xf>
    <xf numFmtId="0" fontId="0" fillId="0" borderId="0" xfId="0" applyFont="1" applyAlignment="1">
      <alignment vertical="center"/>
    </xf>
    <xf numFmtId="180" fontId="6" fillId="0" borderId="55" xfId="62" applyNumberFormat="1" applyFont="1" applyBorder="1" applyAlignment="1">
      <alignment vertical="center"/>
      <protection/>
    </xf>
    <xf numFmtId="180" fontId="6" fillId="0" borderId="56" xfId="62" applyNumberFormat="1" applyFont="1" applyBorder="1" applyAlignment="1">
      <alignment vertical="center"/>
      <protection/>
    </xf>
    <xf numFmtId="180" fontId="6" fillId="0" borderId="57" xfId="62" applyNumberFormat="1" applyFont="1" applyBorder="1" applyAlignment="1">
      <alignment vertical="center"/>
      <protection/>
    </xf>
    <xf numFmtId="180" fontId="6" fillId="0" borderId="58" xfId="62" applyNumberFormat="1" applyFont="1" applyBorder="1" applyAlignment="1">
      <alignment vertical="center"/>
      <protection/>
    </xf>
    <xf numFmtId="180" fontId="6" fillId="0" borderId="56" xfId="62" applyNumberFormat="1" applyFont="1" applyBorder="1" applyAlignment="1">
      <alignment horizontal="center" vertical="center"/>
      <protection/>
    </xf>
    <xf numFmtId="180" fontId="6" fillId="0" borderId="58" xfId="62" applyNumberFormat="1" applyFont="1" applyBorder="1" applyAlignment="1">
      <alignment horizontal="center" vertical="center"/>
      <protection/>
    </xf>
    <xf numFmtId="176" fontId="6" fillId="0" borderId="59" xfId="62" applyNumberFormat="1" applyFont="1" applyFill="1" applyBorder="1" applyAlignment="1">
      <alignment vertical="center"/>
      <protection/>
    </xf>
    <xf numFmtId="176" fontId="6" fillId="0" borderId="59" xfId="62" applyNumberFormat="1" applyFont="1" applyBorder="1" applyAlignment="1">
      <alignment vertical="center"/>
      <protection/>
    </xf>
    <xf numFmtId="176" fontId="6" fillId="0" borderId="60" xfId="62" applyNumberFormat="1" applyFont="1" applyFill="1" applyBorder="1" applyAlignment="1">
      <alignment vertical="center"/>
      <protection/>
    </xf>
    <xf numFmtId="0" fontId="0" fillId="0" borderId="61" xfId="0" applyFont="1" applyBorder="1" applyAlignment="1">
      <alignment vertical="center"/>
    </xf>
    <xf numFmtId="0" fontId="6" fillId="0" borderId="62" xfId="62" applyFont="1" applyBorder="1" applyAlignment="1">
      <alignment horizontal="center" vertical="center"/>
      <protection/>
    </xf>
    <xf numFmtId="0" fontId="6" fillId="0" borderId="61" xfId="62" applyFont="1" applyBorder="1" applyAlignment="1">
      <alignment vertical="center"/>
      <protection/>
    </xf>
    <xf numFmtId="0" fontId="6" fillId="0" borderId="0" xfId="62" applyFont="1" applyBorder="1" applyAlignment="1">
      <alignment vertical="center"/>
      <protection/>
    </xf>
    <xf numFmtId="0" fontId="6" fillId="0" borderId="63" xfId="62" applyFont="1" applyBorder="1" applyAlignment="1">
      <alignment horizontal="center" vertical="center"/>
      <protection/>
    </xf>
    <xf numFmtId="180" fontId="6" fillId="0" borderId="64" xfId="62" applyNumberFormat="1" applyFont="1" applyBorder="1" applyAlignment="1">
      <alignment vertical="center"/>
      <protection/>
    </xf>
    <xf numFmtId="180" fontId="6" fillId="0" borderId="65" xfId="62" applyNumberFormat="1" applyFont="1" applyBorder="1" applyAlignment="1">
      <alignment vertical="center"/>
      <protection/>
    </xf>
    <xf numFmtId="180" fontId="6" fillId="0" borderId="66" xfId="62" applyNumberFormat="1" applyFont="1" applyBorder="1" applyAlignment="1">
      <alignment vertical="center"/>
      <protection/>
    </xf>
    <xf numFmtId="180" fontId="6" fillId="0" borderId="67" xfId="62" applyNumberFormat="1" applyFont="1" applyBorder="1" applyAlignment="1">
      <alignment vertical="center"/>
      <protection/>
    </xf>
    <xf numFmtId="180" fontId="6" fillId="0" borderId="65" xfId="62" applyNumberFormat="1" applyFont="1" applyBorder="1" applyAlignment="1">
      <alignment horizontal="center" vertical="center"/>
      <protection/>
    </xf>
    <xf numFmtId="180" fontId="6" fillId="0" borderId="67" xfId="62" applyNumberFormat="1" applyFont="1" applyBorder="1" applyAlignment="1">
      <alignment horizontal="center" vertical="center"/>
      <protection/>
    </xf>
    <xf numFmtId="180" fontId="6" fillId="0" borderId="68" xfId="62" applyNumberFormat="1" applyFont="1" applyFill="1" applyBorder="1" applyAlignment="1">
      <alignment vertical="center"/>
      <protection/>
    </xf>
    <xf numFmtId="180" fontId="6" fillId="0" borderId="68" xfId="62" applyNumberFormat="1" applyFont="1" applyBorder="1" applyAlignment="1">
      <alignment vertical="center"/>
      <protection/>
    </xf>
    <xf numFmtId="176" fontId="6" fillId="0" borderId="69" xfId="62" applyNumberFormat="1" applyFont="1" applyFill="1" applyBorder="1" applyAlignment="1">
      <alignment vertical="center"/>
      <protection/>
    </xf>
    <xf numFmtId="180" fontId="6" fillId="0" borderId="32" xfId="62" applyNumberFormat="1" applyFont="1" applyBorder="1" applyAlignment="1">
      <alignment vertical="center"/>
      <protection/>
    </xf>
    <xf numFmtId="180" fontId="6" fillId="0" borderId="20" xfId="62" applyNumberFormat="1" applyFont="1" applyBorder="1" applyAlignment="1">
      <alignment vertical="center"/>
      <protection/>
    </xf>
    <xf numFmtId="180" fontId="6" fillId="0" borderId="23" xfId="62" applyNumberFormat="1" applyFont="1" applyBorder="1" applyAlignment="1">
      <alignment vertical="center"/>
      <protection/>
    </xf>
    <xf numFmtId="180" fontId="6" fillId="0" borderId="26" xfId="62" applyNumberFormat="1" applyFont="1" applyBorder="1" applyAlignment="1">
      <alignment vertical="center"/>
      <protection/>
    </xf>
    <xf numFmtId="180" fontId="6" fillId="0" borderId="70" xfId="62" applyNumberFormat="1" applyFont="1" applyFill="1" applyBorder="1" applyAlignment="1">
      <alignment vertical="center"/>
      <protection/>
    </xf>
    <xf numFmtId="0" fontId="6" fillId="0" borderId="71" xfId="62" applyFont="1" applyBorder="1" applyAlignment="1">
      <alignment horizontal="center"/>
      <protection/>
    </xf>
    <xf numFmtId="0" fontId="6" fillId="0" borderId="72" xfId="62" applyFont="1" applyBorder="1" applyAlignment="1">
      <alignment horizontal="center" vertical="center"/>
      <protection/>
    </xf>
    <xf numFmtId="180" fontId="6" fillId="0" borderId="73" xfId="62" applyNumberFormat="1" applyFont="1" applyBorder="1" applyAlignment="1">
      <alignment vertical="center"/>
      <protection/>
    </xf>
    <xf numFmtId="180" fontId="6" fillId="0" borderId="74" xfId="62" applyNumberFormat="1" applyFont="1" applyBorder="1" applyAlignment="1">
      <alignment vertical="center"/>
      <protection/>
    </xf>
    <xf numFmtId="180" fontId="6" fillId="0" borderId="75" xfId="62" applyNumberFormat="1" applyFont="1" applyBorder="1" applyAlignment="1">
      <alignment vertical="center"/>
      <protection/>
    </xf>
    <xf numFmtId="180" fontId="6" fillId="0" borderId="76" xfId="62" applyNumberFormat="1" applyFont="1" applyBorder="1" applyAlignment="1">
      <alignment vertical="center"/>
      <protection/>
    </xf>
    <xf numFmtId="180" fontId="6" fillId="0" borderId="74" xfId="62" applyNumberFormat="1" applyFont="1" applyBorder="1" applyAlignment="1">
      <alignment horizontal="center" vertical="center"/>
      <protection/>
    </xf>
    <xf numFmtId="180" fontId="6" fillId="0" borderId="76" xfId="62" applyNumberFormat="1" applyFont="1" applyBorder="1" applyAlignment="1">
      <alignment horizontal="center" vertical="center"/>
      <protection/>
    </xf>
    <xf numFmtId="0" fontId="5" fillId="0" borderId="77" xfId="62" applyFont="1" applyBorder="1" applyAlignment="1">
      <alignment/>
      <protection/>
    </xf>
    <xf numFmtId="0" fontId="5" fillId="0" borderId="78" xfId="62" applyFont="1" applyBorder="1" applyAlignment="1">
      <alignment horizontal="center" vertical="top"/>
      <protection/>
    </xf>
    <xf numFmtId="180" fontId="6" fillId="0" borderId="79" xfId="62" applyNumberFormat="1" applyFont="1" applyBorder="1" applyAlignment="1">
      <alignment horizontal="center" vertical="center"/>
      <protection/>
    </xf>
    <xf numFmtId="180" fontId="6" fillId="0" borderId="80" xfId="62" applyNumberFormat="1" applyFont="1" applyBorder="1" applyAlignment="1">
      <alignment horizontal="center" vertical="center"/>
      <protection/>
    </xf>
    <xf numFmtId="180" fontId="6" fillId="0" borderId="81" xfId="62" applyNumberFormat="1" applyFont="1" applyFill="1" applyBorder="1" applyAlignment="1">
      <alignment horizontal="center" vertical="center"/>
      <protection/>
    </xf>
    <xf numFmtId="180" fontId="5" fillId="0" borderId="81" xfId="62" applyNumberFormat="1" applyFont="1" applyBorder="1" applyAlignment="1">
      <alignment vertical="center"/>
      <protection/>
    </xf>
    <xf numFmtId="176" fontId="5" fillId="0" borderId="82" xfId="62" applyNumberFormat="1" applyFont="1" applyFill="1" applyBorder="1" applyAlignment="1">
      <alignment vertical="center"/>
      <protection/>
    </xf>
    <xf numFmtId="180" fontId="6" fillId="0" borderId="83" xfId="62" applyNumberFormat="1" applyFont="1" applyFill="1" applyBorder="1" applyAlignment="1">
      <alignment vertical="center"/>
      <protection/>
    </xf>
    <xf numFmtId="180" fontId="6" fillId="0" borderId="83" xfId="62" applyNumberFormat="1" applyFont="1" applyBorder="1" applyAlignment="1">
      <alignment vertical="center"/>
      <protection/>
    </xf>
    <xf numFmtId="176" fontId="6" fillId="0" borderId="84" xfId="62" applyNumberFormat="1" applyFont="1" applyFill="1" applyBorder="1" applyAlignment="1">
      <alignment vertical="center"/>
      <protection/>
    </xf>
    <xf numFmtId="0" fontId="6" fillId="0" borderId="0" xfId="0" applyFont="1" applyAlignment="1">
      <alignment vertical="center"/>
    </xf>
    <xf numFmtId="180" fontId="6" fillId="0" borderId="0" xfId="0" applyNumberFormat="1" applyFont="1" applyAlignment="1">
      <alignment vertical="center"/>
    </xf>
    <xf numFmtId="180" fontId="6" fillId="0" borderId="33" xfId="0" applyNumberFormat="1" applyFont="1" applyBorder="1" applyAlignment="1">
      <alignment vertical="center"/>
    </xf>
    <xf numFmtId="180" fontId="6" fillId="0" borderId="21" xfId="0" applyNumberFormat="1" applyFont="1" applyBorder="1" applyAlignment="1">
      <alignment vertical="center"/>
    </xf>
    <xf numFmtId="180" fontId="6" fillId="0" borderId="21" xfId="0" applyNumberFormat="1" applyFont="1" applyBorder="1" applyAlignment="1">
      <alignment horizontal="right" vertical="center"/>
    </xf>
    <xf numFmtId="180" fontId="6" fillId="0" borderId="85" xfId="0" applyNumberFormat="1" applyFont="1" applyBorder="1" applyAlignment="1">
      <alignment vertical="center"/>
    </xf>
    <xf numFmtId="180" fontId="6" fillId="0" borderId="27" xfId="0" applyNumberFormat="1" applyFont="1" applyBorder="1" applyAlignment="1">
      <alignment vertical="center"/>
    </xf>
    <xf numFmtId="0" fontId="6" fillId="0" borderId="0" xfId="0" applyFont="1" applyAlignment="1">
      <alignment horizontal="center" vertical="center"/>
    </xf>
    <xf numFmtId="0" fontId="6" fillId="0" borderId="21" xfId="0" applyFont="1" applyBorder="1" applyAlignment="1">
      <alignment horizontal="center" vertical="center"/>
    </xf>
    <xf numFmtId="176" fontId="6" fillId="0" borderId="0" xfId="0" applyNumberFormat="1" applyFont="1" applyAlignment="1">
      <alignment vertical="center"/>
    </xf>
    <xf numFmtId="176" fontId="6" fillId="0" borderId="21" xfId="0" applyNumberFormat="1" applyFont="1" applyBorder="1" applyAlignment="1">
      <alignment vertical="center"/>
    </xf>
    <xf numFmtId="176" fontId="6" fillId="0" borderId="85" xfId="0" applyNumberFormat="1" applyFont="1" applyBorder="1" applyAlignment="1">
      <alignment vertical="center"/>
    </xf>
    <xf numFmtId="176" fontId="6" fillId="0" borderId="27" xfId="0" applyNumberFormat="1" applyFont="1" applyBorder="1" applyAlignment="1">
      <alignment vertical="center"/>
    </xf>
    <xf numFmtId="0" fontId="6" fillId="0" borderId="85" xfId="0" applyFont="1" applyBorder="1" applyAlignment="1">
      <alignment horizontal="center" vertical="center"/>
    </xf>
    <xf numFmtId="0" fontId="6" fillId="0" borderId="27" xfId="0" applyFont="1" applyBorder="1" applyAlignment="1">
      <alignment horizontal="center" vertical="center"/>
    </xf>
    <xf numFmtId="180" fontId="6" fillId="0" borderId="12" xfId="0" applyNumberFormat="1" applyFont="1" applyBorder="1" applyAlignment="1">
      <alignment vertical="center"/>
    </xf>
    <xf numFmtId="180" fontId="6" fillId="0" borderId="79" xfId="0" applyNumberFormat="1" applyFont="1" applyBorder="1" applyAlignment="1">
      <alignment vertical="center"/>
    </xf>
    <xf numFmtId="180" fontId="6" fillId="0" borderId="53" xfId="0" applyNumberFormat="1" applyFont="1" applyBorder="1" applyAlignment="1">
      <alignment vertical="center"/>
    </xf>
    <xf numFmtId="180" fontId="6" fillId="0" borderId="86" xfId="0" applyNumberFormat="1" applyFont="1" applyBorder="1" applyAlignment="1">
      <alignment vertical="center"/>
    </xf>
    <xf numFmtId="180" fontId="6" fillId="0" borderId="87" xfId="0" applyNumberFormat="1" applyFont="1" applyBorder="1" applyAlignment="1">
      <alignment vertical="center"/>
    </xf>
    <xf numFmtId="180" fontId="6" fillId="0" borderId="88" xfId="0" applyNumberFormat="1" applyFont="1" applyBorder="1" applyAlignment="1">
      <alignment vertical="center"/>
    </xf>
    <xf numFmtId="180" fontId="6" fillId="0" borderId="89" xfId="0" applyNumberFormat="1" applyFont="1" applyBorder="1" applyAlignment="1">
      <alignment vertical="center"/>
    </xf>
    <xf numFmtId="180" fontId="6" fillId="0" borderId="78" xfId="0" applyNumberFormat="1" applyFont="1" applyBorder="1" applyAlignment="1">
      <alignment vertical="center"/>
    </xf>
    <xf numFmtId="180" fontId="6" fillId="0" borderId="90" xfId="0" applyNumberFormat="1" applyFont="1" applyBorder="1" applyAlignment="1">
      <alignment vertical="center"/>
    </xf>
    <xf numFmtId="176" fontId="6" fillId="0" borderId="46" xfId="0" applyNumberFormat="1" applyFont="1" applyBorder="1" applyAlignment="1">
      <alignment vertical="center"/>
    </xf>
    <xf numFmtId="176" fontId="6" fillId="0" borderId="91" xfId="62" applyNumberFormat="1" applyFont="1" applyFill="1" applyBorder="1">
      <alignment vertical="center"/>
      <protection/>
    </xf>
    <xf numFmtId="197" fontId="6" fillId="0" borderId="46" xfId="62" applyNumberFormat="1" applyFont="1" applyFill="1" applyBorder="1">
      <alignment vertical="center"/>
      <protection/>
    </xf>
    <xf numFmtId="197" fontId="6" fillId="0" borderId="92" xfId="62" applyNumberFormat="1" applyFont="1" applyFill="1" applyBorder="1">
      <alignment vertical="center"/>
      <protection/>
    </xf>
    <xf numFmtId="176" fontId="6" fillId="0" borderId="93" xfId="62" applyNumberFormat="1" applyFont="1" applyFill="1" applyBorder="1" applyAlignment="1">
      <alignment vertical="center"/>
      <protection/>
    </xf>
    <xf numFmtId="176" fontId="6" fillId="0" borderId="12" xfId="0" applyNumberFormat="1" applyFont="1" applyFill="1" applyBorder="1" applyAlignment="1">
      <alignment vertical="center"/>
    </xf>
    <xf numFmtId="176" fontId="6" fillId="0" borderId="0" xfId="0" applyNumberFormat="1" applyFont="1" applyFill="1" applyAlignment="1">
      <alignment vertical="center"/>
    </xf>
    <xf numFmtId="0" fontId="6" fillId="0" borderId="94"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95" xfId="62" applyFont="1" applyBorder="1" applyAlignment="1">
      <alignment horizontal="center" vertical="center"/>
      <protection/>
    </xf>
    <xf numFmtId="0" fontId="6" fillId="0" borderId="96" xfId="62" applyFont="1" applyBorder="1" applyAlignment="1">
      <alignment horizontal="center" vertical="center"/>
      <protection/>
    </xf>
    <xf numFmtId="0" fontId="6" fillId="0" borderId="97" xfId="62" applyFont="1" applyBorder="1" applyAlignment="1">
      <alignment horizontal="center" vertical="center"/>
      <protection/>
    </xf>
    <xf numFmtId="0" fontId="6" fillId="0" borderId="98" xfId="62" applyFont="1" applyBorder="1" applyAlignment="1">
      <alignment horizontal="center" vertical="center"/>
      <protection/>
    </xf>
    <xf numFmtId="0" fontId="6" fillId="0" borderId="99" xfId="62" applyFont="1" applyBorder="1" applyAlignment="1">
      <alignment horizontal="center" vertical="center"/>
      <protection/>
    </xf>
    <xf numFmtId="0" fontId="6" fillId="0" borderId="83"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00" xfId="62" applyFont="1" applyBorder="1" applyAlignment="1">
      <alignment horizontal="center" vertical="center"/>
      <protection/>
    </xf>
    <xf numFmtId="0" fontId="6" fillId="0" borderId="101" xfId="62" applyFont="1" applyBorder="1" applyAlignment="1">
      <alignment horizontal="center" vertical="center"/>
      <protection/>
    </xf>
    <xf numFmtId="0" fontId="6" fillId="0" borderId="102" xfId="62" applyFont="1" applyBorder="1" applyAlignment="1">
      <alignment horizontal="center" vertical="center"/>
      <protection/>
    </xf>
    <xf numFmtId="0" fontId="6" fillId="0" borderId="103" xfId="62" applyFont="1" applyBorder="1" applyAlignment="1">
      <alignment horizontal="center" vertical="center"/>
      <protection/>
    </xf>
    <xf numFmtId="0" fontId="6" fillId="0" borderId="16" xfId="62" applyFont="1" applyBorder="1" applyAlignment="1">
      <alignment horizontal="center" vertical="center"/>
      <protection/>
    </xf>
    <xf numFmtId="0" fontId="5" fillId="0" borderId="96" xfId="62" applyFont="1" applyBorder="1" applyAlignment="1">
      <alignment horizontal="center" vertical="center"/>
      <protection/>
    </xf>
    <xf numFmtId="0" fontId="0" fillId="0" borderId="104" xfId="0" applyBorder="1" applyAlignment="1">
      <alignment horizontal="center" vertical="center"/>
    </xf>
    <xf numFmtId="0" fontId="6" fillId="0" borderId="105" xfId="62" applyFont="1" applyBorder="1" applyAlignment="1">
      <alignment horizontal="center" vertical="center"/>
      <protection/>
    </xf>
    <xf numFmtId="0" fontId="5" fillId="0" borderId="97" xfId="62" applyFont="1" applyBorder="1" applyAlignment="1">
      <alignment horizontal="center" vertical="center"/>
      <protection/>
    </xf>
    <xf numFmtId="0" fontId="0" fillId="0" borderId="97" xfId="0" applyBorder="1" applyAlignment="1">
      <alignment horizontal="center" vertical="center"/>
    </xf>
    <xf numFmtId="0" fontId="6" fillId="0" borderId="106" xfId="62" applyFont="1" applyBorder="1" applyAlignment="1">
      <alignment horizontal="center"/>
      <protection/>
    </xf>
    <xf numFmtId="0" fontId="6" fillId="0" borderId="107" xfId="62" applyFont="1" applyBorder="1" applyAlignment="1">
      <alignment horizontal="center"/>
      <protection/>
    </xf>
    <xf numFmtId="0" fontId="5" fillId="0" borderId="0" xfId="63">
      <alignment vertical="center"/>
      <protection/>
    </xf>
    <xf numFmtId="0" fontId="5" fillId="0" borderId="0" xfId="63" applyAlignment="1">
      <alignment horizontal="center" vertical="center"/>
      <protection/>
    </xf>
    <xf numFmtId="0" fontId="6" fillId="0" borderId="0" xfId="63" applyFont="1">
      <alignment vertical="center"/>
      <protection/>
    </xf>
    <xf numFmtId="0" fontId="6" fillId="0" borderId="0" xfId="63" applyFont="1" applyBorder="1">
      <alignment vertical="center"/>
      <protection/>
    </xf>
    <xf numFmtId="0" fontId="6" fillId="0" borderId="0" xfId="63" applyFont="1" applyBorder="1" applyAlignment="1">
      <alignment horizontal="center" vertical="center"/>
      <protection/>
    </xf>
    <xf numFmtId="176" fontId="6" fillId="0" borderId="0" xfId="63" applyNumberFormat="1" applyFont="1" applyBorder="1">
      <alignment vertical="center"/>
      <protection/>
    </xf>
    <xf numFmtId="0" fontId="6" fillId="0" borderId="0" xfId="63" applyFont="1" applyBorder="1" applyAlignment="1">
      <alignment horizontal="center" vertical="center"/>
      <protection/>
    </xf>
    <xf numFmtId="177" fontId="6" fillId="0" borderId="0" xfId="63" applyNumberFormat="1" applyFont="1" applyBorder="1">
      <alignment vertical="center"/>
      <protection/>
    </xf>
    <xf numFmtId="218" fontId="6" fillId="0" borderId="108" xfId="63" applyNumberFormat="1" applyFont="1" applyBorder="1">
      <alignment vertical="center"/>
      <protection/>
    </xf>
    <xf numFmtId="0" fontId="6" fillId="0" borderId="101" xfId="63" applyFont="1" applyBorder="1" applyAlignment="1">
      <alignment vertical="center"/>
      <protection/>
    </xf>
    <xf numFmtId="0" fontId="6" fillId="0" borderId="100" xfId="63" applyFont="1" applyBorder="1" applyAlignment="1">
      <alignment horizontal="left" vertical="center" indent="1"/>
      <protection/>
    </xf>
    <xf numFmtId="217" fontId="6" fillId="0" borderId="109" xfId="63" applyNumberFormat="1" applyFont="1" applyBorder="1" applyAlignment="1">
      <alignment vertical="center"/>
      <protection/>
    </xf>
    <xf numFmtId="177" fontId="6" fillId="0" borderId="108" xfId="63" applyNumberFormat="1" applyFont="1" applyBorder="1" applyAlignment="1">
      <alignment vertical="center"/>
      <protection/>
    </xf>
    <xf numFmtId="176" fontId="6" fillId="0" borderId="109" xfId="63" applyNumberFormat="1" applyFont="1" applyBorder="1" applyAlignment="1">
      <alignment vertical="center"/>
      <protection/>
    </xf>
    <xf numFmtId="0" fontId="6" fillId="0" borderId="110" xfId="63" applyFont="1" applyBorder="1">
      <alignment vertical="center"/>
      <protection/>
    </xf>
    <xf numFmtId="0" fontId="6" fillId="0" borderId="111" xfId="63" applyFont="1" applyBorder="1">
      <alignment vertical="center"/>
      <protection/>
    </xf>
    <xf numFmtId="218" fontId="6" fillId="0" borderId="41" xfId="63" applyNumberFormat="1" applyFont="1" applyBorder="1">
      <alignment vertical="center"/>
      <protection/>
    </xf>
    <xf numFmtId="0" fontId="6" fillId="0" borderId="83" xfId="63" applyFont="1" applyBorder="1" applyAlignment="1">
      <alignment horizontal="center" vertical="center"/>
      <protection/>
    </xf>
    <xf numFmtId="0" fontId="6" fillId="0" borderId="99" xfId="63" applyFont="1" applyBorder="1" applyAlignment="1">
      <alignment horizontal="left" vertical="center" indent="1"/>
      <protection/>
    </xf>
    <xf numFmtId="0" fontId="6" fillId="0" borderId="21" xfId="63" applyFont="1" applyBorder="1">
      <alignment vertical="center"/>
      <protection/>
    </xf>
    <xf numFmtId="177" fontId="6" fillId="0" borderId="41" xfId="63" applyNumberFormat="1" applyFont="1" applyBorder="1">
      <alignment vertical="center"/>
      <protection/>
    </xf>
    <xf numFmtId="176" fontId="6" fillId="0" borderId="21" xfId="63" applyNumberFormat="1" applyFont="1" applyBorder="1">
      <alignment vertical="center"/>
      <protection/>
    </xf>
    <xf numFmtId="0" fontId="6" fillId="0" borderId="13" xfId="63" applyFont="1" applyBorder="1">
      <alignment vertical="center"/>
      <protection/>
    </xf>
    <xf numFmtId="0" fontId="6" fillId="0" borderId="52" xfId="63" applyFont="1" applyBorder="1">
      <alignment vertical="center"/>
      <protection/>
    </xf>
    <xf numFmtId="177" fontId="6" fillId="0" borderId="11" xfId="63" applyNumberFormat="1" applyFont="1" applyBorder="1">
      <alignment vertical="center"/>
      <protection/>
    </xf>
    <xf numFmtId="0" fontId="6" fillId="0" borderId="10"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1" xfId="63" applyFont="1" applyBorder="1" applyAlignment="1">
      <alignment horizontal="center" vertical="center"/>
      <protection/>
    </xf>
    <xf numFmtId="177" fontId="6" fillId="0" borderId="52" xfId="63" applyNumberFormat="1" applyFont="1" applyFill="1" applyBorder="1" applyAlignment="1">
      <alignment horizontal="right" vertical="center"/>
      <protection/>
    </xf>
    <xf numFmtId="177" fontId="6" fillId="0" borderId="11" xfId="63" applyNumberFormat="1" applyFont="1" applyFill="1" applyBorder="1" applyAlignment="1">
      <alignment horizontal="right" vertical="center"/>
      <protection/>
    </xf>
    <xf numFmtId="0" fontId="6" fillId="0" borderId="37" xfId="63" applyFont="1" applyFill="1" applyBorder="1" applyAlignment="1">
      <alignment horizontal="center" vertical="center"/>
      <protection/>
    </xf>
    <xf numFmtId="176" fontId="6" fillId="0" borderId="12" xfId="63" applyNumberFormat="1" applyFont="1" applyBorder="1">
      <alignment vertical="center"/>
      <protection/>
    </xf>
    <xf numFmtId="176" fontId="6" fillId="0" borderId="11" xfId="63" applyNumberFormat="1" applyFont="1" applyBorder="1">
      <alignment vertical="center"/>
      <protection/>
    </xf>
    <xf numFmtId="0" fontId="6" fillId="0" borderId="112" xfId="0" applyFont="1" applyBorder="1" applyAlignment="1">
      <alignment/>
    </xf>
    <xf numFmtId="0" fontId="6" fillId="0" borderId="95" xfId="63" applyFont="1" applyBorder="1">
      <alignment vertical="center"/>
      <protection/>
    </xf>
    <xf numFmtId="0" fontId="6" fillId="0" borderId="41" xfId="63" applyFont="1" applyBorder="1" applyAlignment="1">
      <alignment horizontal="center" vertical="center"/>
      <protection/>
    </xf>
    <xf numFmtId="177" fontId="6" fillId="0" borderId="20" xfId="63" applyNumberFormat="1" applyFont="1" applyBorder="1" applyAlignment="1">
      <alignment horizontal="center" vertical="center"/>
      <protection/>
    </xf>
    <xf numFmtId="0" fontId="6" fillId="0" borderId="19"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20" xfId="63" applyFont="1" applyBorder="1" applyAlignment="1">
      <alignment horizontal="center" vertical="center"/>
      <protection/>
    </xf>
    <xf numFmtId="177" fontId="6" fillId="0" borderId="41" xfId="63" applyNumberFormat="1" applyFont="1" applyFill="1" applyBorder="1">
      <alignment vertical="center"/>
      <protection/>
    </xf>
    <xf numFmtId="177" fontId="6" fillId="0" borderId="20" xfId="63" applyNumberFormat="1" applyFont="1" applyFill="1" applyBorder="1">
      <alignment vertical="center"/>
      <protection/>
    </xf>
    <xf numFmtId="0" fontId="6" fillId="0" borderId="40" xfId="63" applyFont="1" applyFill="1" applyBorder="1" applyAlignment="1">
      <alignment horizontal="center" vertical="center"/>
      <protection/>
    </xf>
    <xf numFmtId="176" fontId="6" fillId="0" borderId="20" xfId="63" applyNumberFormat="1" applyFont="1" applyBorder="1">
      <alignment vertical="center"/>
      <protection/>
    </xf>
    <xf numFmtId="0" fontId="6" fillId="0" borderId="113" xfId="0" applyFont="1" applyBorder="1" applyAlignment="1">
      <alignment/>
    </xf>
    <xf numFmtId="177" fontId="6" fillId="0" borderId="41" xfId="63" applyNumberFormat="1" applyFont="1" applyFill="1" applyBorder="1" applyAlignment="1">
      <alignment horizontal="right" vertical="center"/>
      <protection/>
    </xf>
    <xf numFmtId="177" fontId="6" fillId="0" borderId="20" xfId="63" applyNumberFormat="1" applyFont="1" applyFill="1" applyBorder="1" applyAlignment="1">
      <alignment horizontal="right" vertical="center"/>
      <protection/>
    </xf>
    <xf numFmtId="0" fontId="6" fillId="0" borderId="43" xfId="63" applyFont="1" applyBorder="1">
      <alignment vertical="center"/>
      <protection/>
    </xf>
    <xf numFmtId="177" fontId="6" fillId="0" borderId="23" xfId="63" applyNumberFormat="1" applyFont="1" applyBorder="1">
      <alignment vertical="center"/>
      <protection/>
    </xf>
    <xf numFmtId="0" fontId="6" fillId="0" borderId="22" xfId="63" applyFont="1" applyBorder="1" applyAlignment="1">
      <alignment horizontal="center" vertical="center"/>
      <protection/>
    </xf>
    <xf numFmtId="0" fontId="6" fillId="0" borderId="24" xfId="63" applyFont="1" applyBorder="1">
      <alignment vertical="center"/>
      <protection/>
    </xf>
    <xf numFmtId="0" fontId="6" fillId="0" borderId="23" xfId="63" applyFont="1" applyBorder="1">
      <alignment vertical="center"/>
      <protection/>
    </xf>
    <xf numFmtId="177" fontId="6" fillId="0" borderId="43" xfId="63" applyNumberFormat="1" applyFont="1" applyFill="1" applyBorder="1">
      <alignment vertical="center"/>
      <protection/>
    </xf>
    <xf numFmtId="177" fontId="6" fillId="0" borderId="23" xfId="63" applyNumberFormat="1" applyFont="1" applyFill="1" applyBorder="1">
      <alignment vertical="center"/>
      <protection/>
    </xf>
    <xf numFmtId="0" fontId="6" fillId="0" borderId="42" xfId="63" applyFont="1" applyFill="1" applyBorder="1" applyAlignment="1">
      <alignment horizontal="center" vertical="center"/>
      <protection/>
    </xf>
    <xf numFmtId="176" fontId="6" fillId="0" borderId="24" xfId="63" applyNumberFormat="1" applyFont="1" applyBorder="1">
      <alignment vertical="center"/>
      <protection/>
    </xf>
    <xf numFmtId="176" fontId="6" fillId="0" borderId="23" xfId="63" applyNumberFormat="1" applyFont="1" applyBorder="1">
      <alignment vertical="center"/>
      <protection/>
    </xf>
    <xf numFmtId="0" fontId="6" fillId="0" borderId="114" xfId="0" applyFont="1" applyBorder="1" applyAlignment="1">
      <alignment/>
    </xf>
    <xf numFmtId="0" fontId="6" fillId="0" borderId="14" xfId="63" applyFont="1" applyBorder="1">
      <alignment vertical="center"/>
      <protection/>
    </xf>
    <xf numFmtId="177" fontId="6" fillId="0" borderId="41" xfId="63" applyNumberFormat="1" applyFont="1" applyFill="1" applyBorder="1" applyAlignment="1">
      <alignment vertical="center"/>
      <protection/>
    </xf>
    <xf numFmtId="177" fontId="6" fillId="0" borderId="20" xfId="63" applyNumberFormat="1" applyFont="1" applyFill="1" applyBorder="1" applyAlignment="1">
      <alignment vertical="center"/>
      <protection/>
    </xf>
    <xf numFmtId="0" fontId="6" fillId="0" borderId="41" xfId="63" applyFont="1" applyBorder="1">
      <alignment vertical="center"/>
      <protection/>
    </xf>
    <xf numFmtId="177" fontId="6" fillId="0" borderId="20" xfId="63" applyNumberFormat="1" applyFont="1" applyBorder="1">
      <alignment vertical="center"/>
      <protection/>
    </xf>
    <xf numFmtId="0" fontId="6" fillId="0" borderId="39" xfId="63" applyFont="1" applyBorder="1" applyAlignment="1">
      <alignment horizontal="center" vertical="center"/>
      <protection/>
    </xf>
    <xf numFmtId="177" fontId="6" fillId="0" borderId="32" xfId="63" applyNumberFormat="1" applyFont="1" applyBorder="1" applyAlignment="1">
      <alignment horizontal="center" vertical="center"/>
      <protection/>
    </xf>
    <xf numFmtId="0" fontId="6" fillId="0" borderId="31" xfId="63" applyFont="1" applyBorder="1" applyAlignment="1">
      <alignment horizontal="center" vertical="center"/>
      <protection/>
    </xf>
    <xf numFmtId="0" fontId="6" fillId="0" borderId="33" xfId="63" applyFont="1" applyBorder="1" applyAlignment="1">
      <alignment horizontal="center" vertical="center"/>
      <protection/>
    </xf>
    <xf numFmtId="0" fontId="6" fillId="0" borderId="32" xfId="63" applyFont="1" applyBorder="1" applyAlignment="1">
      <alignment horizontal="center" vertical="center"/>
      <protection/>
    </xf>
    <xf numFmtId="177" fontId="6" fillId="0" borderId="39" xfId="63" applyNumberFormat="1" applyFont="1" applyFill="1" applyBorder="1" applyAlignment="1">
      <alignment vertical="center"/>
      <protection/>
    </xf>
    <xf numFmtId="177" fontId="6" fillId="0" borderId="32" xfId="63" applyNumberFormat="1" applyFont="1" applyFill="1" applyBorder="1" applyAlignment="1">
      <alignment vertical="center"/>
      <protection/>
    </xf>
    <xf numFmtId="0" fontId="6" fillId="0" borderId="38" xfId="63" applyFont="1" applyFill="1" applyBorder="1" applyAlignment="1">
      <alignment horizontal="center" vertical="center"/>
      <protection/>
    </xf>
    <xf numFmtId="176" fontId="6" fillId="0" borderId="33" xfId="63" applyNumberFormat="1" applyFont="1" applyBorder="1">
      <alignment vertical="center"/>
      <protection/>
    </xf>
    <xf numFmtId="176" fontId="6" fillId="0" borderId="32" xfId="63" applyNumberFormat="1" applyFont="1" applyBorder="1">
      <alignment vertical="center"/>
      <protection/>
    </xf>
    <xf numFmtId="0" fontId="6" fillId="0" borderId="115" xfId="0" applyFont="1" applyBorder="1" applyAlignment="1">
      <alignment/>
    </xf>
    <xf numFmtId="0" fontId="6" fillId="0" borderId="30" xfId="63" applyFont="1" applyBorder="1">
      <alignment vertical="center"/>
      <protection/>
    </xf>
    <xf numFmtId="0" fontId="6" fillId="0" borderId="83" xfId="63" applyFont="1" applyBorder="1" applyAlignment="1">
      <alignment vertical="center"/>
      <protection/>
    </xf>
    <xf numFmtId="0" fontId="6" fillId="0" borderId="59" xfId="0" applyFont="1" applyBorder="1" applyAlignment="1">
      <alignment/>
    </xf>
    <xf numFmtId="0" fontId="6" fillId="0" borderId="52" xfId="63" applyFont="1" applyBorder="1" applyAlignment="1">
      <alignment horizontal="center" vertical="center"/>
      <protection/>
    </xf>
    <xf numFmtId="177" fontId="6" fillId="0" borderId="11" xfId="63" applyNumberFormat="1" applyFont="1" applyBorder="1" applyAlignment="1">
      <alignment horizontal="center" vertical="center"/>
      <protection/>
    </xf>
    <xf numFmtId="177" fontId="6" fillId="0" borderId="52" xfId="63" applyNumberFormat="1" applyFont="1" applyBorder="1" applyAlignment="1">
      <alignment horizontal="right" vertical="center"/>
      <protection/>
    </xf>
    <xf numFmtId="177" fontId="6" fillId="0" borderId="11" xfId="63" applyNumberFormat="1" applyFont="1" applyBorder="1" applyAlignment="1">
      <alignment horizontal="right" vertical="center"/>
      <protection/>
    </xf>
    <xf numFmtId="0" fontId="6" fillId="0" borderId="37" xfId="63" applyFont="1" applyBorder="1" applyAlignment="1">
      <alignment horizontal="center" vertical="center"/>
      <protection/>
    </xf>
    <xf numFmtId="0" fontId="6" fillId="0" borderId="20" xfId="63" applyFont="1" applyBorder="1">
      <alignment vertical="center"/>
      <protection/>
    </xf>
    <xf numFmtId="0" fontId="6" fillId="0" borderId="40" xfId="63" applyFont="1" applyBorder="1" applyAlignment="1">
      <alignment horizontal="center" vertical="center"/>
      <protection/>
    </xf>
    <xf numFmtId="177" fontId="6" fillId="0" borderId="41" xfId="63" applyNumberFormat="1" applyFont="1" applyBorder="1" applyAlignment="1">
      <alignment vertical="center"/>
      <protection/>
    </xf>
    <xf numFmtId="177" fontId="6" fillId="0" borderId="20" xfId="63" applyNumberFormat="1" applyFont="1" applyBorder="1" applyAlignment="1">
      <alignment vertical="center"/>
      <protection/>
    </xf>
    <xf numFmtId="0" fontId="6" fillId="0" borderId="43" xfId="63" applyFont="1" applyBorder="1" applyAlignment="1">
      <alignment horizontal="center" vertical="center"/>
      <protection/>
    </xf>
    <xf numFmtId="177" fontId="6" fillId="0" borderId="23" xfId="63" applyNumberFormat="1" applyFont="1" applyBorder="1" applyAlignment="1">
      <alignment horizontal="center" vertical="center"/>
      <protection/>
    </xf>
    <xf numFmtId="0" fontId="6" fillId="0" borderId="24" xfId="63" applyFont="1" applyBorder="1" applyAlignment="1">
      <alignment horizontal="center" vertical="center"/>
      <protection/>
    </xf>
    <xf numFmtId="0" fontId="6" fillId="0" borderId="23" xfId="63" applyFont="1" applyBorder="1" applyAlignment="1">
      <alignment horizontal="center" vertical="center"/>
      <protection/>
    </xf>
    <xf numFmtId="177" fontId="6" fillId="0" borderId="43" xfId="63" applyNumberFormat="1" applyFont="1" applyBorder="1" applyAlignment="1">
      <alignment vertical="center"/>
      <protection/>
    </xf>
    <xf numFmtId="177" fontId="6" fillId="0" borderId="23" xfId="63" applyNumberFormat="1" applyFont="1" applyBorder="1" applyAlignment="1">
      <alignment vertical="center"/>
      <protection/>
    </xf>
    <xf numFmtId="0" fontId="6" fillId="0" borderId="42" xfId="63" applyFont="1" applyBorder="1" applyAlignment="1">
      <alignment horizontal="center" vertical="center"/>
      <protection/>
    </xf>
    <xf numFmtId="177" fontId="6" fillId="0" borderId="41" xfId="63" applyNumberFormat="1" applyFont="1" applyBorder="1" applyAlignment="1">
      <alignment horizontal="center" vertical="center"/>
      <protection/>
    </xf>
    <xf numFmtId="176" fontId="6" fillId="0" borderId="21" xfId="63" applyNumberFormat="1" applyFont="1" applyBorder="1" applyAlignment="1">
      <alignment horizontal="center" vertical="center"/>
      <protection/>
    </xf>
    <xf numFmtId="176" fontId="6" fillId="0" borderId="20" xfId="63" applyNumberFormat="1" applyFont="1" applyBorder="1" applyAlignment="1">
      <alignment horizontal="center" vertical="center"/>
      <protection/>
    </xf>
    <xf numFmtId="177" fontId="6" fillId="0" borderId="41" xfId="63" applyNumberFormat="1" applyFont="1" applyBorder="1" applyAlignment="1">
      <alignment horizontal="right" vertical="center"/>
      <protection/>
    </xf>
    <xf numFmtId="177" fontId="6" fillId="0" borderId="20" xfId="63" applyNumberFormat="1" applyFont="1" applyBorder="1" applyAlignment="1">
      <alignment horizontal="right" vertical="center"/>
      <protection/>
    </xf>
    <xf numFmtId="177" fontId="6" fillId="0" borderId="43" xfId="63" applyNumberFormat="1" applyFont="1" applyBorder="1" applyAlignment="1">
      <alignment horizontal="right" vertical="center"/>
      <protection/>
    </xf>
    <xf numFmtId="177" fontId="6" fillId="0" borderId="23" xfId="63" applyNumberFormat="1" applyFont="1" applyBorder="1" applyAlignment="1">
      <alignment horizontal="right" vertical="center"/>
      <protection/>
    </xf>
    <xf numFmtId="180" fontId="5" fillId="0" borderId="19" xfId="62" applyNumberFormat="1" applyFont="1" applyBorder="1" applyAlignment="1">
      <alignment horizontal="center" vertical="center"/>
      <protection/>
    </xf>
    <xf numFmtId="0" fontId="6" fillId="0" borderId="39" xfId="63" applyFont="1" applyBorder="1">
      <alignment vertical="center"/>
      <protection/>
    </xf>
    <xf numFmtId="177" fontId="6" fillId="0" borderId="32" xfId="63" applyNumberFormat="1" applyFont="1" applyBorder="1">
      <alignment vertical="center"/>
      <protection/>
    </xf>
    <xf numFmtId="177" fontId="6" fillId="0" borderId="39" xfId="63" applyNumberFormat="1" applyFont="1" applyBorder="1" applyAlignment="1">
      <alignment horizontal="right" vertical="center"/>
      <protection/>
    </xf>
    <xf numFmtId="177" fontId="6" fillId="0" borderId="32" xfId="63" applyNumberFormat="1" applyFont="1" applyBorder="1" applyAlignment="1">
      <alignment horizontal="right" vertical="center"/>
      <protection/>
    </xf>
    <xf numFmtId="0" fontId="6" fillId="0" borderId="38" xfId="63" applyFont="1" applyBorder="1" applyAlignment="1">
      <alignment horizontal="center" vertical="center"/>
      <protection/>
    </xf>
    <xf numFmtId="0" fontId="5" fillId="0" borderId="0" xfId="63" applyFont="1" applyAlignment="1">
      <alignment vertical="center"/>
      <protection/>
    </xf>
    <xf numFmtId="0" fontId="5" fillId="0" borderId="41"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21" xfId="63" applyFont="1" applyBorder="1" applyAlignment="1">
      <alignment horizontal="center" vertical="center"/>
      <protection/>
    </xf>
    <xf numFmtId="0" fontId="5" fillId="0" borderId="52" xfId="62" applyFont="1" applyBorder="1" applyAlignment="1">
      <alignment horizontal="center" vertical="top"/>
      <protection/>
    </xf>
    <xf numFmtId="0" fontId="5" fillId="0" borderId="11" xfId="62" applyFont="1" applyBorder="1" applyAlignment="1">
      <alignment horizontal="center" vertical="top"/>
      <protection/>
    </xf>
    <xf numFmtId="0" fontId="5" fillId="0" borderId="37" xfId="62" applyFont="1" applyBorder="1" applyAlignment="1">
      <alignment horizontal="center" vertical="center"/>
      <protection/>
    </xf>
    <xf numFmtId="0" fontId="5" fillId="0" borderId="12" xfId="62" applyFont="1" applyBorder="1" applyAlignment="1">
      <alignment horizontal="center" vertical="top"/>
      <protection/>
    </xf>
    <xf numFmtId="0" fontId="5" fillId="0" borderId="10"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1" xfId="62" applyFont="1" applyBorder="1" applyAlignment="1">
      <alignment horizontal="center" vertical="center"/>
      <protection/>
    </xf>
    <xf numFmtId="0" fontId="6" fillId="0" borderId="62" xfId="0" applyFont="1" applyBorder="1" applyAlignment="1">
      <alignment horizontal="center" vertical="center"/>
    </xf>
    <xf numFmtId="0" fontId="5" fillId="0" borderId="0" xfId="63" applyFont="1" applyAlignment="1">
      <alignment/>
      <protection/>
    </xf>
    <xf numFmtId="0" fontId="5" fillId="0" borderId="41" xfId="63" applyFont="1" applyBorder="1" applyAlignment="1">
      <alignment horizontal="center"/>
      <protection/>
    </xf>
    <xf numFmtId="0" fontId="5" fillId="0" borderId="20" xfId="63" applyFont="1" applyBorder="1" applyAlignment="1">
      <alignment horizontal="center"/>
      <protection/>
    </xf>
    <xf numFmtId="0" fontId="5" fillId="0" borderId="19" xfId="63" applyFont="1" applyBorder="1" applyAlignment="1">
      <alignment horizontal="center"/>
      <protection/>
    </xf>
    <xf numFmtId="0" fontId="5" fillId="0" borderId="21" xfId="63" applyFont="1" applyBorder="1" applyAlignment="1">
      <alignment horizontal="center"/>
      <protection/>
    </xf>
    <xf numFmtId="0" fontId="5" fillId="0" borderId="51" xfId="62" applyFont="1" applyBorder="1" applyAlignment="1">
      <alignment horizontal="center"/>
      <protection/>
    </xf>
    <xf numFmtId="0" fontId="5" fillId="0" borderId="48" xfId="62" applyFont="1" applyBorder="1" applyAlignment="1">
      <alignment horizontal="center"/>
      <protection/>
    </xf>
    <xf numFmtId="0" fontId="5" fillId="0" borderId="50" xfId="62" applyFont="1" applyBorder="1" applyAlignment="1">
      <alignment horizontal="center"/>
      <protection/>
    </xf>
    <xf numFmtId="0" fontId="5" fillId="0" borderId="49" xfId="62" applyFont="1" applyBorder="1" applyAlignment="1">
      <alignment horizontal="center"/>
      <protection/>
    </xf>
    <xf numFmtId="0" fontId="5" fillId="0" borderId="47" xfId="62" applyFont="1" applyBorder="1" applyAlignment="1">
      <alignment horizontal="center"/>
      <protection/>
    </xf>
    <xf numFmtId="0" fontId="6" fillId="0" borderId="56" xfId="0" applyFont="1" applyBorder="1" applyAlignment="1">
      <alignment horizontal="center" vertical="center"/>
    </xf>
    <xf numFmtId="0" fontId="5" fillId="0" borderId="0" xfId="63" applyFont="1">
      <alignment vertical="center"/>
      <protection/>
    </xf>
    <xf numFmtId="0" fontId="5" fillId="0" borderId="116" xfId="63" applyFont="1" applyBorder="1" applyAlignment="1">
      <alignment horizontal="center" vertical="center"/>
      <protection/>
    </xf>
    <xf numFmtId="0" fontId="5" fillId="0" borderId="117" xfId="63" applyFont="1" applyBorder="1" applyAlignment="1">
      <alignment horizontal="center" vertical="center"/>
      <protection/>
    </xf>
    <xf numFmtId="0" fontId="5" fillId="0" borderId="118" xfId="63" applyFont="1" applyBorder="1" applyAlignment="1">
      <alignment horizontal="center" vertical="center"/>
      <protection/>
    </xf>
    <xf numFmtId="0" fontId="5" fillId="0" borderId="119" xfId="63" applyFont="1" applyBorder="1" applyAlignment="1">
      <alignment horizontal="center" vertical="center"/>
      <protection/>
    </xf>
    <xf numFmtId="0" fontId="5" fillId="0" borderId="102" xfId="62" applyFont="1" applyBorder="1" applyAlignment="1">
      <alignment horizontal="center" vertical="center"/>
      <protection/>
    </xf>
    <xf numFmtId="0" fontId="5" fillId="0" borderId="105" xfId="62" applyFont="1" applyBorder="1" applyAlignment="1">
      <alignment horizontal="center" vertical="center"/>
      <protection/>
    </xf>
    <xf numFmtId="0" fontId="5" fillId="0" borderId="98" xfId="62" applyFont="1" applyBorder="1" applyAlignment="1">
      <alignment horizontal="center" vertical="center"/>
      <protection/>
    </xf>
    <xf numFmtId="0" fontId="6" fillId="0" borderId="120" xfId="0" applyFont="1" applyBorder="1" applyAlignment="1">
      <alignment horizontal="center" vertical="center"/>
    </xf>
    <xf numFmtId="0" fontId="0" fillId="0" borderId="0" xfId="0" applyFont="1" applyAlignment="1">
      <alignment horizontal="left"/>
    </xf>
    <xf numFmtId="0" fontId="30" fillId="0" borderId="0" xfId="0" applyFont="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 参考資料-3 測定結果" xfId="61"/>
    <cellStyle name="標準_測定結果一覧 一般局" xfId="62"/>
    <cellStyle name="標準_測定結果一覧 自排局"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X62"/>
  <sheetViews>
    <sheetView view="pageBreakPreview" zoomScale="10" zoomScaleNormal="75" zoomScaleSheetLayoutView="10"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AM34" sqref="AM34"/>
    </sheetView>
  </sheetViews>
  <sheetFormatPr defaultColWidth="7.19921875" defaultRowHeight="17.25"/>
  <cols>
    <col min="1" max="1" width="8.09765625" style="1" customWidth="1"/>
    <col min="2" max="2" width="16.59765625" style="1" customWidth="1"/>
    <col min="3" max="3" width="8.19921875" style="1" customWidth="1"/>
    <col min="4" max="4" width="8.69921875" style="1" customWidth="1"/>
    <col min="5" max="5" width="9.09765625" style="1" customWidth="1"/>
    <col min="6" max="6" width="8.19921875" style="2" customWidth="1"/>
    <col min="7" max="7" width="8.69921875" style="1" customWidth="1"/>
    <col min="8" max="8" width="9.09765625" style="1" customWidth="1"/>
    <col min="9" max="9" width="8.19921875" style="1" customWidth="1"/>
    <col min="10" max="10" width="8.69921875" style="1" customWidth="1"/>
    <col min="11" max="11" width="9.09765625" style="1" customWidth="1"/>
    <col min="12" max="12" width="8.19921875" style="2" customWidth="1"/>
    <col min="13" max="13" width="9.09765625" style="2" customWidth="1"/>
    <col min="14" max="14" width="8" style="2" customWidth="1"/>
    <col min="15" max="16" width="8.296875" style="2" customWidth="1"/>
    <col min="17" max="17" width="8.5" style="1" hidden="1" customWidth="1"/>
    <col min="18" max="18" width="8.19921875" style="2" customWidth="1"/>
    <col min="19" max="19" width="8.69921875" style="1" customWidth="1"/>
    <col min="20" max="20" width="9.09765625" style="1" customWidth="1"/>
    <col min="21" max="21" width="8.19921875" style="2" customWidth="1"/>
    <col min="22" max="22" width="8.69921875" style="1" customWidth="1"/>
    <col min="23" max="23" width="9.09765625" style="1" customWidth="1"/>
    <col min="24" max="24" width="0.8984375" style="1" customWidth="1"/>
    <col min="25" max="16384" width="7.19921875" style="1" customWidth="1"/>
  </cols>
  <sheetData>
    <row r="1" ht="3.75" customHeight="1"/>
    <row r="2" ht="25.5" customHeight="1">
      <c r="B2" s="47" t="s">
        <v>168</v>
      </c>
    </row>
    <row r="3" ht="10.5" customHeight="1" thickBot="1"/>
    <row r="4" spans="2:23" s="3" customFormat="1" ht="25.5" customHeight="1">
      <c r="B4" s="174" t="s">
        <v>54</v>
      </c>
      <c r="C4" s="177" t="s">
        <v>60</v>
      </c>
      <c r="D4" s="178"/>
      <c r="E4" s="179"/>
      <c r="F4" s="177" t="s">
        <v>5</v>
      </c>
      <c r="G4" s="178"/>
      <c r="H4" s="179"/>
      <c r="I4" s="190" t="s">
        <v>59</v>
      </c>
      <c r="J4" s="178"/>
      <c r="K4" s="185"/>
      <c r="L4" s="188" t="s">
        <v>77</v>
      </c>
      <c r="M4" s="189"/>
      <c r="N4" s="191" t="s">
        <v>85</v>
      </c>
      <c r="O4" s="191"/>
      <c r="P4" s="191"/>
      <c r="Q4" s="192"/>
      <c r="R4" s="177" t="s">
        <v>61</v>
      </c>
      <c r="S4" s="178"/>
      <c r="T4" s="179"/>
      <c r="U4" s="177" t="s">
        <v>6</v>
      </c>
      <c r="V4" s="178"/>
      <c r="W4" s="185"/>
    </row>
    <row r="5" spans="2:24" s="3" customFormat="1" ht="18" customHeight="1">
      <c r="B5" s="175" t="s">
        <v>2</v>
      </c>
      <c r="C5" s="73" t="s">
        <v>4</v>
      </c>
      <c r="D5" s="74" t="s">
        <v>7</v>
      </c>
      <c r="E5" s="75" t="s">
        <v>3</v>
      </c>
      <c r="F5" s="73" t="s">
        <v>55</v>
      </c>
      <c r="G5" s="74" t="s">
        <v>8</v>
      </c>
      <c r="H5" s="75" t="s">
        <v>3</v>
      </c>
      <c r="I5" s="77" t="s">
        <v>55</v>
      </c>
      <c r="J5" s="74" t="s">
        <v>7</v>
      </c>
      <c r="K5" s="78" t="s">
        <v>3</v>
      </c>
      <c r="L5" s="73" t="s">
        <v>4</v>
      </c>
      <c r="M5" s="74" t="s">
        <v>3</v>
      </c>
      <c r="N5" s="133" t="s">
        <v>78</v>
      </c>
      <c r="O5" s="125" t="s">
        <v>79</v>
      </c>
      <c r="P5" s="193" t="s">
        <v>81</v>
      </c>
      <c r="Q5" s="194"/>
      <c r="R5" s="73" t="s">
        <v>4</v>
      </c>
      <c r="S5" s="74" t="s">
        <v>8</v>
      </c>
      <c r="T5" s="75" t="s">
        <v>3</v>
      </c>
      <c r="U5" s="73" t="s">
        <v>4</v>
      </c>
      <c r="V5" s="74" t="s">
        <v>8</v>
      </c>
      <c r="W5" s="78" t="s">
        <v>3</v>
      </c>
      <c r="X5" s="76"/>
    </row>
    <row r="6" spans="2:24" s="3" customFormat="1" ht="18" customHeight="1" thickBot="1">
      <c r="B6" s="176" t="s">
        <v>2</v>
      </c>
      <c r="C6" s="4" t="s">
        <v>0</v>
      </c>
      <c r="D6" s="5" t="s">
        <v>1</v>
      </c>
      <c r="E6" s="6" t="s">
        <v>1</v>
      </c>
      <c r="F6" s="4" t="s">
        <v>0</v>
      </c>
      <c r="G6" s="79" t="s">
        <v>62</v>
      </c>
      <c r="H6" s="80" t="s">
        <v>62</v>
      </c>
      <c r="I6" s="59" t="s">
        <v>0</v>
      </c>
      <c r="J6" s="79" t="s">
        <v>63</v>
      </c>
      <c r="K6" s="81" t="s">
        <v>63</v>
      </c>
      <c r="L6" s="4" t="s">
        <v>0</v>
      </c>
      <c r="M6" s="5" t="s">
        <v>1</v>
      </c>
      <c r="N6" s="134" t="s">
        <v>75</v>
      </c>
      <c r="O6" s="126" t="s">
        <v>80</v>
      </c>
      <c r="P6" s="110" t="str">
        <f>O6</f>
        <v>平均(ppm)</v>
      </c>
      <c r="Q6" s="107" t="s">
        <v>74</v>
      </c>
      <c r="R6" s="4" t="s">
        <v>0</v>
      </c>
      <c r="S6" s="5" t="s">
        <v>1</v>
      </c>
      <c r="T6" s="6" t="s">
        <v>1</v>
      </c>
      <c r="U6" s="4" t="s">
        <v>0</v>
      </c>
      <c r="V6" s="5" t="s">
        <v>1</v>
      </c>
      <c r="W6" s="95" t="s">
        <v>1</v>
      </c>
      <c r="X6" s="82"/>
    </row>
    <row r="7" spans="2:23" s="3" customFormat="1" ht="17.25" customHeight="1" thickTop="1">
      <c r="B7" s="40" t="s">
        <v>15</v>
      </c>
      <c r="C7" s="41" t="s">
        <v>9</v>
      </c>
      <c r="D7" s="144">
        <v>0.043</v>
      </c>
      <c r="E7" s="145">
        <v>0.019</v>
      </c>
      <c r="F7" s="41" t="s">
        <v>9</v>
      </c>
      <c r="G7" s="159">
        <v>0.042</v>
      </c>
      <c r="H7" s="144">
        <v>0.017</v>
      </c>
      <c r="I7" s="60" t="s">
        <v>9</v>
      </c>
      <c r="J7" s="51">
        <v>32.4</v>
      </c>
      <c r="K7" s="61">
        <v>13.8</v>
      </c>
      <c r="L7" s="41" t="s">
        <v>11</v>
      </c>
      <c r="M7" s="120">
        <v>0.029</v>
      </c>
      <c r="N7" s="135" t="str">
        <f>IF(O7&lt;=0.07,"○","×")</f>
        <v>×</v>
      </c>
      <c r="O7" s="127">
        <v>0.08</v>
      </c>
      <c r="P7" s="111">
        <v>0.074</v>
      </c>
      <c r="Q7" s="97" t="e">
        <f>IF(TRIM($L7)="×",#REF!/1000,$L7)</f>
        <v>#REF!</v>
      </c>
      <c r="R7" s="41" t="s">
        <v>9</v>
      </c>
      <c r="S7" s="42">
        <v>0.004</v>
      </c>
      <c r="T7" s="43">
        <v>0.001</v>
      </c>
      <c r="U7" s="44" t="s">
        <v>10</v>
      </c>
      <c r="V7" s="45" t="s">
        <v>10</v>
      </c>
      <c r="W7" s="83" t="s">
        <v>10</v>
      </c>
    </row>
    <row r="8" spans="2:23" s="3" customFormat="1" ht="17.25" customHeight="1">
      <c r="B8" s="7" t="s">
        <v>16</v>
      </c>
      <c r="C8" s="13" t="s">
        <v>9</v>
      </c>
      <c r="D8" s="144">
        <v>0.045</v>
      </c>
      <c r="E8" s="146">
        <v>0.02</v>
      </c>
      <c r="F8" s="13" t="s">
        <v>9</v>
      </c>
      <c r="G8" s="160">
        <v>0.046</v>
      </c>
      <c r="H8" s="144">
        <v>0.019</v>
      </c>
      <c r="I8" s="62" t="s">
        <v>9</v>
      </c>
      <c r="J8" s="24">
        <v>29.1</v>
      </c>
      <c r="K8" s="63">
        <v>12.5</v>
      </c>
      <c r="L8" s="13" t="s">
        <v>11</v>
      </c>
      <c r="M8" s="121">
        <v>0.029</v>
      </c>
      <c r="N8" s="92" t="str">
        <f aca="true" t="shared" si="0" ref="N8:N18">IF(O8&lt;=0.07,"○","×")</f>
        <v>×</v>
      </c>
      <c r="O8" s="128">
        <v>0.079</v>
      </c>
      <c r="P8" s="112">
        <v>0.075</v>
      </c>
      <c r="Q8" s="98" t="e">
        <f>IF(TRIM($L8)="×",#REF!/1000,$L8)</f>
        <v>#REF!</v>
      </c>
      <c r="R8" s="13" t="s">
        <v>9</v>
      </c>
      <c r="S8" s="14">
        <v>0.006</v>
      </c>
      <c r="T8" s="15">
        <v>0.002</v>
      </c>
      <c r="U8" s="23" t="s">
        <v>10</v>
      </c>
      <c r="V8" s="37" t="s">
        <v>10</v>
      </c>
      <c r="W8" s="64" t="s">
        <v>10</v>
      </c>
    </row>
    <row r="9" spans="2:23" s="3" customFormat="1" ht="17.25" customHeight="1">
      <c r="B9" s="7" t="s">
        <v>56</v>
      </c>
      <c r="C9" s="13" t="s">
        <v>9</v>
      </c>
      <c r="D9" s="144">
        <v>0.045</v>
      </c>
      <c r="E9" s="146">
        <v>0.018</v>
      </c>
      <c r="F9" s="13" t="s">
        <v>9</v>
      </c>
      <c r="G9" s="160">
        <v>0.048</v>
      </c>
      <c r="H9" s="144">
        <v>0.02</v>
      </c>
      <c r="I9" s="62" t="s">
        <v>9</v>
      </c>
      <c r="J9" s="86">
        <v>31</v>
      </c>
      <c r="K9" s="87">
        <v>14.2</v>
      </c>
      <c r="L9" s="13" t="s">
        <v>11</v>
      </c>
      <c r="M9" s="121">
        <v>0.03</v>
      </c>
      <c r="N9" s="92" t="str">
        <f t="shared" si="0"/>
        <v>×</v>
      </c>
      <c r="O9" s="128">
        <v>0.081</v>
      </c>
      <c r="P9" s="112">
        <v>0.078</v>
      </c>
      <c r="Q9" s="98" t="e">
        <f>IF(TRIM($L9)="×",#REF!/1000,$L9)</f>
        <v>#REF!</v>
      </c>
      <c r="R9" s="13" t="s">
        <v>10</v>
      </c>
      <c r="S9" s="34" t="s">
        <v>10</v>
      </c>
      <c r="T9" s="31" t="s">
        <v>10</v>
      </c>
      <c r="U9" s="23" t="s">
        <v>10</v>
      </c>
      <c r="V9" s="37" t="s">
        <v>10</v>
      </c>
      <c r="W9" s="64" t="s">
        <v>10</v>
      </c>
    </row>
    <row r="10" spans="2:23" s="3" customFormat="1" ht="17.25" customHeight="1">
      <c r="B10" s="7" t="s">
        <v>17</v>
      </c>
      <c r="C10" s="13" t="s">
        <v>9</v>
      </c>
      <c r="D10" s="144">
        <v>0.045</v>
      </c>
      <c r="E10" s="147">
        <v>0.02</v>
      </c>
      <c r="F10" s="13" t="s">
        <v>9</v>
      </c>
      <c r="G10" s="160">
        <v>0.06</v>
      </c>
      <c r="H10" s="144">
        <v>0.021</v>
      </c>
      <c r="I10" s="62" t="s">
        <v>9</v>
      </c>
      <c r="J10" s="52">
        <v>30.5</v>
      </c>
      <c r="K10" s="72">
        <v>13.7</v>
      </c>
      <c r="L10" s="13" t="s">
        <v>11</v>
      </c>
      <c r="M10" s="121">
        <v>0.027</v>
      </c>
      <c r="N10" s="92" t="str">
        <f t="shared" si="0"/>
        <v>×</v>
      </c>
      <c r="O10" s="128">
        <v>0.075</v>
      </c>
      <c r="P10" s="112">
        <v>0.069</v>
      </c>
      <c r="Q10" s="98" t="e">
        <f>IF(TRIM($L10)="×",#REF!/1000,$L10)</f>
        <v>#REF!</v>
      </c>
      <c r="R10" s="13" t="s">
        <v>9</v>
      </c>
      <c r="S10" s="14">
        <v>0.008</v>
      </c>
      <c r="T10" s="15">
        <v>0.003</v>
      </c>
      <c r="U10" s="23" t="s">
        <v>10</v>
      </c>
      <c r="V10" s="37" t="s">
        <v>10</v>
      </c>
      <c r="W10" s="64" t="s">
        <v>10</v>
      </c>
    </row>
    <row r="11" spans="2:23" s="3" customFormat="1" ht="17.25" customHeight="1">
      <c r="B11" s="7" t="s">
        <v>18</v>
      </c>
      <c r="C11" s="13" t="s">
        <v>9</v>
      </c>
      <c r="D11" s="148">
        <v>0.037</v>
      </c>
      <c r="E11" s="149">
        <v>0.015</v>
      </c>
      <c r="F11" s="13" t="s">
        <v>9</v>
      </c>
      <c r="G11" s="161">
        <v>0.044</v>
      </c>
      <c r="H11" s="144">
        <v>0.017</v>
      </c>
      <c r="I11" s="62" t="s">
        <v>9</v>
      </c>
      <c r="J11" s="86">
        <v>23.9</v>
      </c>
      <c r="K11" s="87">
        <v>10.6</v>
      </c>
      <c r="L11" s="13" t="s">
        <v>11</v>
      </c>
      <c r="M11" s="121">
        <v>0.029</v>
      </c>
      <c r="N11" s="92" t="str">
        <f t="shared" si="0"/>
        <v>×</v>
      </c>
      <c r="O11" s="128">
        <v>0.08</v>
      </c>
      <c r="P11" s="112">
        <v>0.077</v>
      </c>
      <c r="Q11" s="98" t="e">
        <f>IF(TRIM($L11)="×",#REF!/1000,$L11)</f>
        <v>#REF!</v>
      </c>
      <c r="R11" s="13" t="s">
        <v>9</v>
      </c>
      <c r="S11" s="14">
        <v>0.003</v>
      </c>
      <c r="T11" s="15">
        <v>0.001</v>
      </c>
      <c r="U11" s="23" t="s">
        <v>9</v>
      </c>
      <c r="V11" s="24">
        <v>0.5</v>
      </c>
      <c r="W11" s="63">
        <v>0.3</v>
      </c>
    </row>
    <row r="12" spans="2:23" s="3" customFormat="1" ht="17.25" customHeight="1">
      <c r="B12" s="48" t="s">
        <v>19</v>
      </c>
      <c r="C12" s="16" t="s">
        <v>9</v>
      </c>
      <c r="D12" s="144">
        <v>0.044</v>
      </c>
      <c r="E12" s="146">
        <v>0.019</v>
      </c>
      <c r="F12" s="16" t="s">
        <v>9</v>
      </c>
      <c r="G12" s="160">
        <v>0.053</v>
      </c>
      <c r="H12" s="162">
        <v>0.02</v>
      </c>
      <c r="I12" s="65" t="s">
        <v>9</v>
      </c>
      <c r="J12" s="88">
        <v>33.5</v>
      </c>
      <c r="K12" s="89">
        <v>13.9</v>
      </c>
      <c r="L12" s="16" t="s">
        <v>11</v>
      </c>
      <c r="M12" s="122">
        <v>0.029</v>
      </c>
      <c r="N12" s="136" t="str">
        <f t="shared" si="0"/>
        <v>×</v>
      </c>
      <c r="O12" s="129">
        <v>0.075</v>
      </c>
      <c r="P12" s="113">
        <v>0.074</v>
      </c>
      <c r="Q12" s="99" t="e">
        <f>IF(TRIM($L12)="×",#REF!/1000,$L12)</f>
        <v>#REF!</v>
      </c>
      <c r="R12" s="16" t="s">
        <v>10</v>
      </c>
      <c r="S12" s="36" t="s">
        <v>10</v>
      </c>
      <c r="T12" s="32" t="s">
        <v>10</v>
      </c>
      <c r="U12" s="25" t="s">
        <v>10</v>
      </c>
      <c r="V12" s="38" t="s">
        <v>10</v>
      </c>
      <c r="W12" s="66" t="s">
        <v>10</v>
      </c>
    </row>
    <row r="13" spans="2:23" s="3" customFormat="1" ht="17.25" customHeight="1">
      <c r="B13" s="49" t="s">
        <v>20</v>
      </c>
      <c r="C13" s="13" t="s">
        <v>9</v>
      </c>
      <c r="D13" s="144">
        <v>0.038</v>
      </c>
      <c r="E13" s="146">
        <v>0.016</v>
      </c>
      <c r="F13" s="13" t="s">
        <v>9</v>
      </c>
      <c r="G13" s="160">
        <v>0.049</v>
      </c>
      <c r="H13" s="144">
        <v>0.019</v>
      </c>
      <c r="I13" s="62" t="s">
        <v>9</v>
      </c>
      <c r="J13" s="86">
        <v>31.1</v>
      </c>
      <c r="K13" s="87">
        <v>12.6</v>
      </c>
      <c r="L13" s="13" t="s">
        <v>11</v>
      </c>
      <c r="M13" s="121">
        <v>0.03</v>
      </c>
      <c r="N13" s="92" t="str">
        <f t="shared" si="0"/>
        <v>×</v>
      </c>
      <c r="O13" s="128">
        <v>0.078</v>
      </c>
      <c r="P13" s="112">
        <v>0.076</v>
      </c>
      <c r="Q13" s="98" t="e">
        <f>IF(TRIM($L13)="×",#REF!/1000,$L13)</f>
        <v>#REF!</v>
      </c>
      <c r="R13" s="13" t="s">
        <v>10</v>
      </c>
      <c r="S13" s="34" t="s">
        <v>10</v>
      </c>
      <c r="T13" s="31" t="s">
        <v>10</v>
      </c>
      <c r="U13" s="23" t="s">
        <v>10</v>
      </c>
      <c r="V13" s="37" t="s">
        <v>10</v>
      </c>
      <c r="W13" s="64" t="s">
        <v>10</v>
      </c>
    </row>
    <row r="14" spans="2:23" s="3" customFormat="1" ht="17.25" customHeight="1">
      <c r="B14" s="49" t="s">
        <v>21</v>
      </c>
      <c r="C14" s="13" t="s">
        <v>9</v>
      </c>
      <c r="D14" s="144">
        <v>0.043</v>
      </c>
      <c r="E14" s="146">
        <v>0.017</v>
      </c>
      <c r="F14" s="13" t="s">
        <v>9</v>
      </c>
      <c r="G14" s="160">
        <v>0.049</v>
      </c>
      <c r="H14" s="144">
        <v>0.019</v>
      </c>
      <c r="I14" s="62" t="s">
        <v>9</v>
      </c>
      <c r="J14" s="86">
        <v>30.8</v>
      </c>
      <c r="K14" s="87">
        <v>12.8</v>
      </c>
      <c r="L14" s="13" t="s">
        <v>11</v>
      </c>
      <c r="M14" s="121">
        <v>0.032</v>
      </c>
      <c r="N14" s="92" t="str">
        <f t="shared" si="0"/>
        <v>×</v>
      </c>
      <c r="O14" s="128">
        <v>0.085</v>
      </c>
      <c r="P14" s="112">
        <v>0.082</v>
      </c>
      <c r="Q14" s="98" t="e">
        <f>IF(TRIM($L14)="×",#REF!/1000,$L14)</f>
        <v>#REF!</v>
      </c>
      <c r="R14" s="13" t="s">
        <v>10</v>
      </c>
      <c r="S14" s="34" t="s">
        <v>10</v>
      </c>
      <c r="T14" s="31" t="s">
        <v>10</v>
      </c>
      <c r="U14" s="23" t="s">
        <v>10</v>
      </c>
      <c r="V14" s="37" t="s">
        <v>10</v>
      </c>
      <c r="W14" s="64" t="s">
        <v>10</v>
      </c>
    </row>
    <row r="15" spans="2:23" s="3" customFormat="1" ht="17.25" customHeight="1">
      <c r="B15" s="49" t="s">
        <v>22</v>
      </c>
      <c r="C15" s="13" t="s">
        <v>10</v>
      </c>
      <c r="D15" s="150" t="s">
        <v>10</v>
      </c>
      <c r="E15" s="151" t="s">
        <v>84</v>
      </c>
      <c r="F15" s="13" t="s">
        <v>9</v>
      </c>
      <c r="G15" s="160">
        <v>0.05</v>
      </c>
      <c r="H15" s="144">
        <v>0.02</v>
      </c>
      <c r="I15" s="62" t="s">
        <v>9</v>
      </c>
      <c r="J15" s="86">
        <v>29.5</v>
      </c>
      <c r="K15" s="87">
        <v>13.5</v>
      </c>
      <c r="L15" s="13" t="s">
        <v>11</v>
      </c>
      <c r="M15" s="121">
        <v>0.028</v>
      </c>
      <c r="N15" s="92" t="str">
        <f t="shared" si="0"/>
        <v>×</v>
      </c>
      <c r="O15" s="128">
        <v>0.078</v>
      </c>
      <c r="P15" s="112">
        <v>0.077</v>
      </c>
      <c r="Q15" s="98" t="e">
        <f>IF(TRIM($L15)="×",#REF!/1000,$L15)</f>
        <v>#REF!</v>
      </c>
      <c r="R15" s="13" t="s">
        <v>9</v>
      </c>
      <c r="S15" s="14">
        <v>0.008</v>
      </c>
      <c r="T15" s="15">
        <v>0.004</v>
      </c>
      <c r="U15" s="23" t="s">
        <v>10</v>
      </c>
      <c r="V15" s="37" t="s">
        <v>10</v>
      </c>
      <c r="W15" s="64" t="s">
        <v>10</v>
      </c>
    </row>
    <row r="16" spans="2:23" s="3" customFormat="1" ht="17.25" customHeight="1">
      <c r="B16" s="50" t="s">
        <v>23</v>
      </c>
      <c r="C16" s="19" t="s">
        <v>9</v>
      </c>
      <c r="D16" s="148">
        <v>0.045</v>
      </c>
      <c r="E16" s="149">
        <v>0.016</v>
      </c>
      <c r="F16" s="19" t="s">
        <v>9</v>
      </c>
      <c r="G16" s="161">
        <v>0.051</v>
      </c>
      <c r="H16" s="144">
        <v>0.019</v>
      </c>
      <c r="I16" s="67" t="s">
        <v>9</v>
      </c>
      <c r="J16" s="90">
        <v>29.4</v>
      </c>
      <c r="K16" s="91">
        <v>12.5</v>
      </c>
      <c r="L16" s="19" t="s">
        <v>11</v>
      </c>
      <c r="M16" s="123">
        <v>0.033</v>
      </c>
      <c r="N16" s="93" t="str">
        <f t="shared" si="0"/>
        <v>×</v>
      </c>
      <c r="O16" s="130">
        <v>0.088</v>
      </c>
      <c r="P16" s="114">
        <v>0.085</v>
      </c>
      <c r="Q16" s="100" t="e">
        <f>IF(TRIM($L16)="×",#REF!/1000,$L16)</f>
        <v>#REF!</v>
      </c>
      <c r="R16" s="19" t="s">
        <v>10</v>
      </c>
      <c r="S16" s="35" t="s">
        <v>10</v>
      </c>
      <c r="T16" s="33" t="s">
        <v>10</v>
      </c>
      <c r="U16" s="27" t="s">
        <v>10</v>
      </c>
      <c r="V16" s="39" t="s">
        <v>10</v>
      </c>
      <c r="W16" s="68" t="s">
        <v>10</v>
      </c>
    </row>
    <row r="17" spans="2:23" s="3" customFormat="1" ht="17.25" customHeight="1">
      <c r="B17" s="7" t="s">
        <v>24</v>
      </c>
      <c r="C17" s="13" t="s">
        <v>9</v>
      </c>
      <c r="D17" s="144">
        <v>0.046</v>
      </c>
      <c r="E17" s="146">
        <v>0.02</v>
      </c>
      <c r="F17" s="13" t="s">
        <v>9</v>
      </c>
      <c r="G17" s="160">
        <v>0.056</v>
      </c>
      <c r="H17" s="162">
        <v>0.02</v>
      </c>
      <c r="I17" s="62" t="s">
        <v>9</v>
      </c>
      <c r="J17" s="86">
        <v>31.3</v>
      </c>
      <c r="K17" s="87">
        <v>13.7</v>
      </c>
      <c r="L17" s="13" t="s">
        <v>11</v>
      </c>
      <c r="M17" s="121">
        <v>0.028</v>
      </c>
      <c r="N17" s="92" t="str">
        <f t="shared" si="0"/>
        <v>×</v>
      </c>
      <c r="O17" s="128">
        <v>0.082</v>
      </c>
      <c r="P17" s="112">
        <v>0.073</v>
      </c>
      <c r="Q17" s="98" t="e">
        <f>IF(TRIM($L17)="×",#REF!/1000,$L17)</f>
        <v>#REF!</v>
      </c>
      <c r="R17" s="13" t="s">
        <v>9</v>
      </c>
      <c r="S17" s="14">
        <v>0.006</v>
      </c>
      <c r="T17" s="15">
        <v>0.002</v>
      </c>
      <c r="U17" s="23" t="s">
        <v>9</v>
      </c>
      <c r="V17" s="24">
        <v>0.5</v>
      </c>
      <c r="W17" s="63">
        <v>0.2</v>
      </c>
    </row>
    <row r="18" spans="2:23" s="3" customFormat="1" ht="17.25" customHeight="1">
      <c r="B18" s="7" t="s">
        <v>25</v>
      </c>
      <c r="C18" s="13" t="s">
        <v>9</v>
      </c>
      <c r="D18" s="144">
        <v>0.039</v>
      </c>
      <c r="E18" s="146">
        <v>0.014</v>
      </c>
      <c r="F18" s="13" t="s">
        <v>9</v>
      </c>
      <c r="G18" s="160">
        <v>0.04</v>
      </c>
      <c r="H18" s="144">
        <v>0.018</v>
      </c>
      <c r="I18" s="62" t="s">
        <v>9</v>
      </c>
      <c r="J18" s="86">
        <v>27.2</v>
      </c>
      <c r="K18" s="87">
        <v>11.7</v>
      </c>
      <c r="L18" s="13" t="s">
        <v>11</v>
      </c>
      <c r="M18" s="121">
        <v>0.035</v>
      </c>
      <c r="N18" s="92" t="str">
        <f t="shared" si="0"/>
        <v>×</v>
      </c>
      <c r="O18" s="128">
        <v>0.089</v>
      </c>
      <c r="P18" s="112">
        <v>0.086</v>
      </c>
      <c r="Q18" s="98" t="e">
        <f>IF(TRIM($L18)="×",#REF!/1000,$L18)</f>
        <v>#REF!</v>
      </c>
      <c r="R18" s="13" t="s">
        <v>9</v>
      </c>
      <c r="S18" s="14">
        <v>0.003</v>
      </c>
      <c r="T18" s="15">
        <v>0.001</v>
      </c>
      <c r="U18" s="23" t="s">
        <v>9</v>
      </c>
      <c r="V18" s="24">
        <v>0.4</v>
      </c>
      <c r="W18" s="63">
        <v>0.1</v>
      </c>
    </row>
    <row r="19" spans="2:23" s="3" customFormat="1" ht="17.25" customHeight="1">
      <c r="B19" s="7" t="s">
        <v>26</v>
      </c>
      <c r="C19" s="13" t="s">
        <v>9</v>
      </c>
      <c r="D19" s="144">
        <v>0.035</v>
      </c>
      <c r="E19" s="146">
        <v>0.013</v>
      </c>
      <c r="F19" s="13" t="s">
        <v>9</v>
      </c>
      <c r="G19" s="160">
        <v>0.039</v>
      </c>
      <c r="H19" s="144">
        <v>0.017</v>
      </c>
      <c r="I19" s="62" t="s">
        <v>9</v>
      </c>
      <c r="J19" s="86">
        <v>28.9</v>
      </c>
      <c r="K19" s="87">
        <v>12.7</v>
      </c>
      <c r="L19" s="13" t="s">
        <v>10</v>
      </c>
      <c r="M19" s="34" t="s">
        <v>10</v>
      </c>
      <c r="N19" s="92" t="str">
        <f>IF(TRIM($L19)="×",#REF!/1000,$L19)</f>
        <v> ―</v>
      </c>
      <c r="O19" s="131" t="s">
        <v>10</v>
      </c>
      <c r="P19" s="115" t="s">
        <v>10</v>
      </c>
      <c r="Q19" s="101" t="str">
        <f>IF(TRIM($L19)="×",#REF!/1000,$L19)</f>
        <v> ―</v>
      </c>
      <c r="R19" s="13" t="s">
        <v>10</v>
      </c>
      <c r="S19" s="34" t="s">
        <v>10</v>
      </c>
      <c r="T19" s="31" t="s">
        <v>10</v>
      </c>
      <c r="U19" s="23" t="s">
        <v>10</v>
      </c>
      <c r="V19" s="37" t="s">
        <v>10</v>
      </c>
      <c r="W19" s="64" t="s">
        <v>10</v>
      </c>
    </row>
    <row r="20" spans="2:23" s="3" customFormat="1" ht="17.25" customHeight="1">
      <c r="B20" s="7" t="s">
        <v>27</v>
      </c>
      <c r="C20" s="13" t="s">
        <v>9</v>
      </c>
      <c r="D20" s="144">
        <v>0.041</v>
      </c>
      <c r="E20" s="146">
        <v>0.017</v>
      </c>
      <c r="F20" s="13" t="s">
        <v>9</v>
      </c>
      <c r="G20" s="160">
        <v>0.045</v>
      </c>
      <c r="H20" s="144">
        <v>0.02</v>
      </c>
      <c r="I20" s="62" t="s">
        <v>9</v>
      </c>
      <c r="J20" s="86">
        <v>29</v>
      </c>
      <c r="K20" s="87">
        <v>13</v>
      </c>
      <c r="L20" s="13" t="s">
        <v>11</v>
      </c>
      <c r="M20" s="121">
        <v>0.03</v>
      </c>
      <c r="N20" s="92" t="str">
        <f aca="true" t="shared" si="1" ref="N20:N26">IF(O20&lt;=0.07,"○","×")</f>
        <v>×</v>
      </c>
      <c r="O20" s="128">
        <v>0.084</v>
      </c>
      <c r="P20" s="112">
        <v>0.083</v>
      </c>
      <c r="Q20" s="98" t="e">
        <f>IF(TRIM($L20)="×",#REF!/1000,$L20)</f>
        <v>#REF!</v>
      </c>
      <c r="R20" s="13" t="s">
        <v>10</v>
      </c>
      <c r="S20" s="34" t="s">
        <v>10</v>
      </c>
      <c r="T20" s="31" t="s">
        <v>10</v>
      </c>
      <c r="U20" s="23" t="s">
        <v>10</v>
      </c>
      <c r="V20" s="37" t="s">
        <v>10</v>
      </c>
      <c r="W20" s="64" t="s">
        <v>10</v>
      </c>
    </row>
    <row r="21" spans="2:23" s="3" customFormat="1" ht="17.25" customHeight="1">
      <c r="B21" s="9" t="s">
        <v>28</v>
      </c>
      <c r="C21" s="19" t="s">
        <v>9</v>
      </c>
      <c r="D21" s="148">
        <v>0.036</v>
      </c>
      <c r="E21" s="149">
        <v>0.012</v>
      </c>
      <c r="F21" s="19" t="s">
        <v>9</v>
      </c>
      <c r="G21" s="161">
        <v>0.042</v>
      </c>
      <c r="H21" s="163">
        <v>0.018</v>
      </c>
      <c r="I21" s="67" t="s">
        <v>9</v>
      </c>
      <c r="J21" s="90">
        <v>29.1</v>
      </c>
      <c r="K21" s="91">
        <v>12.5</v>
      </c>
      <c r="L21" s="19" t="s">
        <v>11</v>
      </c>
      <c r="M21" s="123">
        <v>0.034</v>
      </c>
      <c r="N21" s="93" t="str">
        <f t="shared" si="1"/>
        <v>×</v>
      </c>
      <c r="O21" s="130">
        <v>0.089</v>
      </c>
      <c r="P21" s="114">
        <v>0.084</v>
      </c>
      <c r="Q21" s="100" t="e">
        <f>IF(TRIM($L21)="×",#REF!/1000,$L21)</f>
        <v>#REF!</v>
      </c>
      <c r="R21" s="19" t="s">
        <v>9</v>
      </c>
      <c r="S21" s="20">
        <v>0.002</v>
      </c>
      <c r="T21" s="21">
        <v>0.001</v>
      </c>
      <c r="U21" s="27" t="s">
        <v>10</v>
      </c>
      <c r="V21" s="39" t="s">
        <v>10</v>
      </c>
      <c r="W21" s="68" t="s">
        <v>10</v>
      </c>
    </row>
    <row r="22" spans="2:23" s="3" customFormat="1" ht="17.25" customHeight="1">
      <c r="B22" s="7" t="s">
        <v>29</v>
      </c>
      <c r="C22" s="13" t="s">
        <v>9</v>
      </c>
      <c r="D22" s="144">
        <v>0.035</v>
      </c>
      <c r="E22" s="146">
        <v>0.014</v>
      </c>
      <c r="F22" s="13" t="s">
        <v>9</v>
      </c>
      <c r="G22" s="160">
        <v>0.042</v>
      </c>
      <c r="H22" s="144">
        <v>0.017</v>
      </c>
      <c r="I22" s="62" t="s">
        <v>9</v>
      </c>
      <c r="J22" s="86">
        <v>29.2</v>
      </c>
      <c r="K22" s="87">
        <v>12.4</v>
      </c>
      <c r="L22" s="13" t="s">
        <v>11</v>
      </c>
      <c r="M22" s="121">
        <v>0.034</v>
      </c>
      <c r="N22" s="92" t="str">
        <f t="shared" si="1"/>
        <v>×</v>
      </c>
      <c r="O22" s="128">
        <v>0.086</v>
      </c>
      <c r="P22" s="112">
        <v>0.083</v>
      </c>
      <c r="Q22" s="98" t="e">
        <f>IF(TRIM($L22)="×",#REF!/1000,$L22)</f>
        <v>#REF!</v>
      </c>
      <c r="R22" s="13" t="s">
        <v>10</v>
      </c>
      <c r="S22" s="34" t="s">
        <v>10</v>
      </c>
      <c r="T22" s="31" t="s">
        <v>10</v>
      </c>
      <c r="U22" s="23" t="s">
        <v>10</v>
      </c>
      <c r="V22" s="37" t="s">
        <v>10</v>
      </c>
      <c r="W22" s="64" t="s">
        <v>10</v>
      </c>
    </row>
    <row r="23" spans="2:23" s="3" customFormat="1" ht="17.25" customHeight="1">
      <c r="B23" s="7" t="s">
        <v>30</v>
      </c>
      <c r="C23" s="13" t="s">
        <v>9</v>
      </c>
      <c r="D23" s="144">
        <v>0.039</v>
      </c>
      <c r="E23" s="146">
        <v>0.015</v>
      </c>
      <c r="F23" s="13" t="s">
        <v>9</v>
      </c>
      <c r="G23" s="160">
        <v>0.04</v>
      </c>
      <c r="H23" s="144">
        <v>0.017</v>
      </c>
      <c r="I23" s="62" t="s">
        <v>9</v>
      </c>
      <c r="J23" s="86">
        <v>32</v>
      </c>
      <c r="K23" s="87">
        <v>12.9</v>
      </c>
      <c r="L23" s="13" t="s">
        <v>11</v>
      </c>
      <c r="M23" s="121">
        <v>0.032</v>
      </c>
      <c r="N23" s="92" t="str">
        <f t="shared" si="1"/>
        <v>×</v>
      </c>
      <c r="O23" s="128">
        <v>0.087</v>
      </c>
      <c r="P23" s="112">
        <v>0.083</v>
      </c>
      <c r="Q23" s="98" t="e">
        <f>IF(TRIM($L23)="×",#REF!/1000,$L23)</f>
        <v>#REF!</v>
      </c>
      <c r="R23" s="13" t="s">
        <v>9</v>
      </c>
      <c r="S23" s="14">
        <v>0.004</v>
      </c>
      <c r="T23" s="15">
        <v>0.002</v>
      </c>
      <c r="U23" s="23" t="s">
        <v>9</v>
      </c>
      <c r="V23" s="24">
        <v>0.4</v>
      </c>
      <c r="W23" s="63">
        <v>0.2</v>
      </c>
    </row>
    <row r="24" spans="2:23" s="3" customFormat="1" ht="17.25" customHeight="1">
      <c r="B24" s="7" t="s">
        <v>76</v>
      </c>
      <c r="C24" s="13" t="s">
        <v>9</v>
      </c>
      <c r="D24" s="144">
        <v>0.039</v>
      </c>
      <c r="E24" s="146">
        <v>0.017</v>
      </c>
      <c r="F24" s="13" t="s">
        <v>9</v>
      </c>
      <c r="G24" s="160">
        <v>0.053</v>
      </c>
      <c r="H24" s="144">
        <v>0.019</v>
      </c>
      <c r="I24" s="62" t="s">
        <v>9</v>
      </c>
      <c r="J24" s="86">
        <v>31.5</v>
      </c>
      <c r="K24" s="87">
        <v>13.8</v>
      </c>
      <c r="L24" s="13" t="s">
        <v>11</v>
      </c>
      <c r="M24" s="121">
        <v>0.031</v>
      </c>
      <c r="N24" s="92" t="str">
        <f t="shared" si="1"/>
        <v>×</v>
      </c>
      <c r="O24" s="128">
        <v>0.087</v>
      </c>
      <c r="P24" s="112">
        <v>0.086</v>
      </c>
      <c r="Q24" s="98" t="e">
        <f>IF(TRIM($L24)="×",#REF!/1000,$L24)</f>
        <v>#REF!</v>
      </c>
      <c r="R24" s="13" t="s">
        <v>10</v>
      </c>
      <c r="S24" s="34" t="s">
        <v>10</v>
      </c>
      <c r="T24" s="31" t="s">
        <v>10</v>
      </c>
      <c r="U24" s="23" t="s">
        <v>10</v>
      </c>
      <c r="V24" s="37" t="s">
        <v>10</v>
      </c>
      <c r="W24" s="64" t="s">
        <v>10</v>
      </c>
    </row>
    <row r="25" spans="2:23" s="3" customFormat="1" ht="17.25" customHeight="1">
      <c r="B25" s="7" t="s">
        <v>53</v>
      </c>
      <c r="C25" s="13" t="s">
        <v>9</v>
      </c>
      <c r="D25" s="144">
        <v>0.034</v>
      </c>
      <c r="E25" s="146">
        <v>0.013</v>
      </c>
      <c r="F25" s="13" t="s">
        <v>9</v>
      </c>
      <c r="G25" s="160">
        <v>0.042</v>
      </c>
      <c r="H25" s="144">
        <v>0.018</v>
      </c>
      <c r="I25" s="62" t="s">
        <v>9</v>
      </c>
      <c r="J25" s="86">
        <v>29.2</v>
      </c>
      <c r="K25" s="87">
        <v>12.3</v>
      </c>
      <c r="L25" s="13" t="s">
        <v>11</v>
      </c>
      <c r="M25" s="121">
        <v>0.033</v>
      </c>
      <c r="N25" s="92" t="str">
        <f t="shared" si="1"/>
        <v>×</v>
      </c>
      <c r="O25" s="128">
        <v>0.092</v>
      </c>
      <c r="P25" s="112">
        <v>0.087</v>
      </c>
      <c r="Q25" s="98" t="e">
        <f>IF(TRIM($L25)="×",#REF!/1000,$L25)</f>
        <v>#REF!</v>
      </c>
      <c r="R25" s="13" t="s">
        <v>10</v>
      </c>
      <c r="S25" s="34" t="s">
        <v>10</v>
      </c>
      <c r="T25" s="31" t="s">
        <v>10</v>
      </c>
      <c r="U25" s="23" t="s">
        <v>9</v>
      </c>
      <c r="V25" s="24">
        <v>0.3</v>
      </c>
      <c r="W25" s="63">
        <v>0.1</v>
      </c>
    </row>
    <row r="26" spans="2:23" s="3" customFormat="1" ht="17.25" customHeight="1">
      <c r="B26" s="9" t="s">
        <v>31</v>
      </c>
      <c r="C26" s="19" t="s">
        <v>9</v>
      </c>
      <c r="D26" s="148">
        <v>0.039</v>
      </c>
      <c r="E26" s="149">
        <v>0.016</v>
      </c>
      <c r="F26" s="19" t="s">
        <v>9</v>
      </c>
      <c r="G26" s="160">
        <v>0.04</v>
      </c>
      <c r="H26" s="144">
        <v>0.017</v>
      </c>
      <c r="I26" s="67" t="s">
        <v>9</v>
      </c>
      <c r="J26" s="90">
        <v>31.5</v>
      </c>
      <c r="K26" s="91">
        <v>13.2</v>
      </c>
      <c r="L26" s="19" t="s">
        <v>11</v>
      </c>
      <c r="M26" s="123">
        <v>0.033</v>
      </c>
      <c r="N26" s="93" t="str">
        <f t="shared" si="1"/>
        <v>×</v>
      </c>
      <c r="O26" s="130">
        <v>0.087</v>
      </c>
      <c r="P26" s="114">
        <v>0.086</v>
      </c>
      <c r="Q26" s="100" t="e">
        <f>IF(TRIM($L26)="×",#REF!/1000,$L26)</f>
        <v>#REF!</v>
      </c>
      <c r="R26" s="19" t="s">
        <v>10</v>
      </c>
      <c r="S26" s="35" t="s">
        <v>10</v>
      </c>
      <c r="T26" s="33" t="s">
        <v>10</v>
      </c>
      <c r="U26" s="27" t="s">
        <v>10</v>
      </c>
      <c r="V26" s="39" t="s">
        <v>10</v>
      </c>
      <c r="W26" s="68" t="s">
        <v>10</v>
      </c>
    </row>
    <row r="27" spans="2:23" s="3" customFormat="1" ht="17.25" customHeight="1">
      <c r="B27" s="7" t="s">
        <v>32</v>
      </c>
      <c r="C27" s="13" t="s">
        <v>9</v>
      </c>
      <c r="D27" s="144">
        <v>0.038</v>
      </c>
      <c r="E27" s="146">
        <v>0.014</v>
      </c>
      <c r="F27" s="13" t="s">
        <v>9</v>
      </c>
      <c r="G27" s="164">
        <v>0.044</v>
      </c>
      <c r="H27" s="162">
        <v>0.019</v>
      </c>
      <c r="I27" s="62" t="s">
        <v>9</v>
      </c>
      <c r="J27" s="86">
        <v>31.6</v>
      </c>
      <c r="K27" s="87">
        <v>12.8</v>
      </c>
      <c r="L27" s="13" t="s">
        <v>10</v>
      </c>
      <c r="M27" s="34" t="s">
        <v>10</v>
      </c>
      <c r="N27" s="92" t="str">
        <f>IF(TRIM($L27)="×",#REF!/1000,$L27)</f>
        <v> ―</v>
      </c>
      <c r="O27" s="131" t="s">
        <v>10</v>
      </c>
      <c r="P27" s="115" t="s">
        <v>10</v>
      </c>
      <c r="Q27" s="101" t="str">
        <f>IF(TRIM($L27)="×",#REF!/1000,$L27)</f>
        <v> ―</v>
      </c>
      <c r="R27" s="13" t="s">
        <v>10</v>
      </c>
      <c r="S27" s="34" t="s">
        <v>10</v>
      </c>
      <c r="T27" s="31" t="s">
        <v>10</v>
      </c>
      <c r="U27" s="23" t="s">
        <v>10</v>
      </c>
      <c r="V27" s="37" t="s">
        <v>10</v>
      </c>
      <c r="W27" s="64" t="s">
        <v>10</v>
      </c>
    </row>
    <row r="28" spans="2:23" s="3" customFormat="1" ht="17.25" customHeight="1">
      <c r="B28" s="7" t="s">
        <v>33</v>
      </c>
      <c r="C28" s="13" t="s">
        <v>9</v>
      </c>
      <c r="D28" s="144">
        <v>0.043</v>
      </c>
      <c r="E28" s="146">
        <v>0.017</v>
      </c>
      <c r="F28" s="13" t="s">
        <v>9</v>
      </c>
      <c r="G28" s="160">
        <v>0.043</v>
      </c>
      <c r="H28" s="144">
        <v>0.018</v>
      </c>
      <c r="I28" s="62" t="s">
        <v>9</v>
      </c>
      <c r="J28" s="86">
        <v>30.6</v>
      </c>
      <c r="K28" s="87">
        <v>13</v>
      </c>
      <c r="L28" s="13" t="s">
        <v>11</v>
      </c>
      <c r="M28" s="121">
        <v>0.032</v>
      </c>
      <c r="N28" s="92" t="str">
        <f>IF(O28&lt;=0.07,"○","×")</f>
        <v>×</v>
      </c>
      <c r="O28" s="128">
        <v>0.09</v>
      </c>
      <c r="P28" s="112">
        <v>0.088</v>
      </c>
      <c r="Q28" s="98" t="e">
        <f>IF(TRIM($L28)="×",#REF!/1000,$L28)</f>
        <v>#REF!</v>
      </c>
      <c r="R28" s="13" t="s">
        <v>9</v>
      </c>
      <c r="S28" s="14">
        <v>0.003</v>
      </c>
      <c r="T28" s="15">
        <v>0.001</v>
      </c>
      <c r="U28" s="23" t="s">
        <v>10</v>
      </c>
      <c r="V28" s="37" t="s">
        <v>10</v>
      </c>
      <c r="W28" s="64" t="s">
        <v>10</v>
      </c>
    </row>
    <row r="29" spans="2:23" s="3" customFormat="1" ht="17.25" customHeight="1">
      <c r="B29" s="7" t="s">
        <v>34</v>
      </c>
      <c r="C29" s="13" t="s">
        <v>9</v>
      </c>
      <c r="D29" s="144">
        <v>0.04</v>
      </c>
      <c r="E29" s="146">
        <v>0.017</v>
      </c>
      <c r="F29" s="13" t="s">
        <v>9</v>
      </c>
      <c r="G29" s="160">
        <v>0.047</v>
      </c>
      <c r="H29" s="144">
        <v>0.02</v>
      </c>
      <c r="I29" s="62" t="s">
        <v>9</v>
      </c>
      <c r="J29" s="86">
        <v>31.1</v>
      </c>
      <c r="K29" s="87">
        <v>12.9</v>
      </c>
      <c r="L29" s="13" t="s">
        <v>10</v>
      </c>
      <c r="M29" s="34" t="s">
        <v>10</v>
      </c>
      <c r="N29" s="92" t="str">
        <f>IF(TRIM($L29)="×",#REF!/1000,$L29)</f>
        <v> ―</v>
      </c>
      <c r="O29" s="131" t="s">
        <v>10</v>
      </c>
      <c r="P29" s="115" t="s">
        <v>10</v>
      </c>
      <c r="Q29" s="101" t="str">
        <f>IF(TRIM($L29)="×",#REF!/1000,$L29)</f>
        <v> ―</v>
      </c>
      <c r="R29" s="13" t="s">
        <v>10</v>
      </c>
      <c r="S29" s="34" t="s">
        <v>10</v>
      </c>
      <c r="T29" s="31" t="s">
        <v>10</v>
      </c>
      <c r="U29" s="23" t="s">
        <v>10</v>
      </c>
      <c r="V29" s="37" t="s">
        <v>10</v>
      </c>
      <c r="W29" s="64" t="s">
        <v>10</v>
      </c>
    </row>
    <row r="30" spans="2:23" s="3" customFormat="1" ht="17.25" customHeight="1">
      <c r="B30" s="7" t="s">
        <v>35</v>
      </c>
      <c r="C30" s="13" t="s">
        <v>9</v>
      </c>
      <c r="D30" s="144">
        <v>0.038</v>
      </c>
      <c r="E30" s="146">
        <v>0.015</v>
      </c>
      <c r="F30" s="13" t="s">
        <v>9</v>
      </c>
      <c r="G30" s="160">
        <v>0.042</v>
      </c>
      <c r="H30" s="144">
        <v>0.017</v>
      </c>
      <c r="I30" s="62" t="s">
        <v>9</v>
      </c>
      <c r="J30" s="86">
        <v>29.4</v>
      </c>
      <c r="K30" s="87">
        <v>12.7</v>
      </c>
      <c r="L30" s="13" t="s">
        <v>11</v>
      </c>
      <c r="M30" s="121">
        <v>0.032</v>
      </c>
      <c r="N30" s="92" t="str">
        <f>IF(O30&lt;=0.07,"○","×")</f>
        <v>×</v>
      </c>
      <c r="O30" s="128">
        <v>0.083</v>
      </c>
      <c r="P30" s="112">
        <v>0.083</v>
      </c>
      <c r="Q30" s="98" t="e">
        <f>IF(TRIM($L30)="×",#REF!/1000,$L30)</f>
        <v>#REF!</v>
      </c>
      <c r="R30" s="13" t="s">
        <v>10</v>
      </c>
      <c r="S30" s="34" t="s">
        <v>10</v>
      </c>
      <c r="T30" s="31" t="s">
        <v>10</v>
      </c>
      <c r="U30" s="23" t="s">
        <v>10</v>
      </c>
      <c r="V30" s="37" t="s">
        <v>10</v>
      </c>
      <c r="W30" s="64" t="s">
        <v>10</v>
      </c>
    </row>
    <row r="31" spans="2:23" s="3" customFormat="1" ht="17.25" customHeight="1">
      <c r="B31" s="9" t="s">
        <v>36</v>
      </c>
      <c r="C31" s="19" t="s">
        <v>9</v>
      </c>
      <c r="D31" s="148">
        <v>0.035</v>
      </c>
      <c r="E31" s="149">
        <v>0.014</v>
      </c>
      <c r="F31" s="19" t="s">
        <v>9</v>
      </c>
      <c r="G31" s="161">
        <v>0.049</v>
      </c>
      <c r="H31" s="163">
        <v>0.021</v>
      </c>
      <c r="I31" s="67" t="s">
        <v>9</v>
      </c>
      <c r="J31" s="90">
        <v>30.9</v>
      </c>
      <c r="K31" s="91">
        <v>12.9</v>
      </c>
      <c r="L31" s="19" t="s">
        <v>10</v>
      </c>
      <c r="M31" s="35" t="s">
        <v>10</v>
      </c>
      <c r="N31" s="93" t="str">
        <f>IF(TRIM($L31)="×",#REF!/1000,$L31)</f>
        <v> ―</v>
      </c>
      <c r="O31" s="132" t="s">
        <v>10</v>
      </c>
      <c r="P31" s="116" t="s">
        <v>10</v>
      </c>
      <c r="Q31" s="102" t="str">
        <f>IF(TRIM($L31)="×",#REF!/1000,$L31)</f>
        <v> ―</v>
      </c>
      <c r="R31" s="19" t="s">
        <v>10</v>
      </c>
      <c r="S31" s="35" t="s">
        <v>10</v>
      </c>
      <c r="T31" s="33" t="s">
        <v>10</v>
      </c>
      <c r="U31" s="27" t="s">
        <v>10</v>
      </c>
      <c r="V31" s="39" t="s">
        <v>10</v>
      </c>
      <c r="W31" s="68" t="s">
        <v>10</v>
      </c>
    </row>
    <row r="32" spans="2:23" s="3" customFormat="1" ht="17.25" customHeight="1">
      <c r="B32" s="8" t="s">
        <v>37</v>
      </c>
      <c r="C32" s="16" t="s">
        <v>9</v>
      </c>
      <c r="D32" s="144">
        <v>0.037</v>
      </c>
      <c r="E32" s="146">
        <v>0.014</v>
      </c>
      <c r="F32" s="16" t="s">
        <v>9</v>
      </c>
      <c r="G32" s="160">
        <v>0.036</v>
      </c>
      <c r="H32" s="144">
        <v>0.016</v>
      </c>
      <c r="I32" s="65" t="s">
        <v>9</v>
      </c>
      <c r="J32" s="88">
        <v>29.8</v>
      </c>
      <c r="K32" s="89">
        <v>13.2</v>
      </c>
      <c r="L32" s="16" t="s">
        <v>11</v>
      </c>
      <c r="M32" s="122">
        <v>0.031</v>
      </c>
      <c r="N32" s="136" t="str">
        <f>IF(O32&lt;=0.07,"○","×")</f>
        <v>×</v>
      </c>
      <c r="O32" s="129">
        <v>0.079</v>
      </c>
      <c r="P32" s="113">
        <v>0.079</v>
      </c>
      <c r="Q32" s="99" t="e">
        <f>IF(TRIM($L32)="×",#REF!/1000,$L32)</f>
        <v>#REF!</v>
      </c>
      <c r="R32" s="16" t="s">
        <v>9</v>
      </c>
      <c r="S32" s="17">
        <v>0.003</v>
      </c>
      <c r="T32" s="18">
        <v>0.001</v>
      </c>
      <c r="U32" s="25" t="s">
        <v>9</v>
      </c>
      <c r="V32" s="26">
        <v>0.5</v>
      </c>
      <c r="W32" s="69">
        <v>0.2</v>
      </c>
    </row>
    <row r="33" spans="2:23" s="3" customFormat="1" ht="17.25" customHeight="1">
      <c r="B33" s="7" t="s">
        <v>38</v>
      </c>
      <c r="C33" s="13" t="s">
        <v>9</v>
      </c>
      <c r="D33" s="144">
        <v>0.041</v>
      </c>
      <c r="E33" s="146">
        <v>0.016</v>
      </c>
      <c r="F33" s="13" t="s">
        <v>9</v>
      </c>
      <c r="G33" s="160">
        <v>0.043</v>
      </c>
      <c r="H33" s="144">
        <v>0.018</v>
      </c>
      <c r="I33" s="62" t="s">
        <v>9</v>
      </c>
      <c r="J33" s="86">
        <v>33.2</v>
      </c>
      <c r="K33" s="87">
        <v>14.6</v>
      </c>
      <c r="L33" s="13" t="s">
        <v>11</v>
      </c>
      <c r="M33" s="121">
        <v>0.031</v>
      </c>
      <c r="N33" s="92" t="str">
        <f>IF(O33&lt;=0.07,"○","×")</f>
        <v>×</v>
      </c>
      <c r="O33" s="128">
        <v>0.08</v>
      </c>
      <c r="P33" s="112">
        <v>0.079</v>
      </c>
      <c r="Q33" s="98" t="e">
        <f>IF(TRIM($L33)="×",#REF!/1000,$L33)</f>
        <v>#REF!</v>
      </c>
      <c r="R33" s="13" t="s">
        <v>10</v>
      </c>
      <c r="S33" s="34" t="s">
        <v>10</v>
      </c>
      <c r="T33" s="31" t="s">
        <v>10</v>
      </c>
      <c r="U33" s="23" t="s">
        <v>10</v>
      </c>
      <c r="V33" s="37" t="s">
        <v>10</v>
      </c>
      <c r="W33" s="64" t="s">
        <v>10</v>
      </c>
    </row>
    <row r="34" spans="2:23" s="3" customFormat="1" ht="17.25" customHeight="1" thickBot="1">
      <c r="B34" s="7" t="s">
        <v>39</v>
      </c>
      <c r="C34" s="13" t="s">
        <v>9</v>
      </c>
      <c r="D34" s="144">
        <v>0.041</v>
      </c>
      <c r="E34" s="146">
        <v>0.017</v>
      </c>
      <c r="F34" s="13" t="s">
        <v>9</v>
      </c>
      <c r="G34" s="165">
        <v>0.05</v>
      </c>
      <c r="H34" s="166">
        <v>0.021</v>
      </c>
      <c r="I34" s="62" t="s">
        <v>9</v>
      </c>
      <c r="J34" s="86">
        <v>30.2</v>
      </c>
      <c r="K34" s="87">
        <v>13.1</v>
      </c>
      <c r="L34" s="13" t="s">
        <v>11</v>
      </c>
      <c r="M34" s="121">
        <v>0.03</v>
      </c>
      <c r="N34" s="92" t="str">
        <f>IF(O34&lt;=0.07,"○","×")</f>
        <v>×</v>
      </c>
      <c r="O34" s="128">
        <v>0.08</v>
      </c>
      <c r="P34" s="112">
        <v>0.078</v>
      </c>
      <c r="Q34" s="98" t="e">
        <f>IF(TRIM($L34)="×",#REF!/1000,$L34)</f>
        <v>#REF!</v>
      </c>
      <c r="R34" s="13" t="s">
        <v>10</v>
      </c>
      <c r="S34" s="34" t="s">
        <v>10</v>
      </c>
      <c r="T34" s="31" t="s">
        <v>10</v>
      </c>
      <c r="U34" s="23" t="s">
        <v>10</v>
      </c>
      <c r="V34" s="37" t="s">
        <v>10</v>
      </c>
      <c r="W34" s="64" t="s">
        <v>10</v>
      </c>
    </row>
    <row r="35" spans="2:23" s="3" customFormat="1" ht="17.25" customHeight="1" thickBot="1" thickTop="1">
      <c r="B35" s="10" t="s">
        <v>12</v>
      </c>
      <c r="C35" s="180" t="s">
        <v>64</v>
      </c>
      <c r="D35" s="186"/>
      <c r="E35" s="29">
        <v>0.016</v>
      </c>
      <c r="F35" s="180" t="s">
        <v>73</v>
      </c>
      <c r="G35" s="181" t="s">
        <v>2</v>
      </c>
      <c r="H35" s="167">
        <v>0.019</v>
      </c>
      <c r="I35" s="180" t="s">
        <v>73</v>
      </c>
      <c r="J35" s="181" t="s">
        <v>2</v>
      </c>
      <c r="K35" s="70">
        <v>13</v>
      </c>
      <c r="L35" s="30" t="s">
        <v>65</v>
      </c>
      <c r="M35" s="124">
        <v>0.031</v>
      </c>
      <c r="N35" s="137" t="s">
        <v>82</v>
      </c>
      <c r="O35" s="140">
        <v>0.083</v>
      </c>
      <c r="P35" s="117">
        <v>0.08</v>
      </c>
      <c r="Q35" s="103" t="e">
        <f>#REF!/1000</f>
        <v>#REF!</v>
      </c>
      <c r="R35" s="180" t="s">
        <v>66</v>
      </c>
      <c r="S35" s="181" t="s">
        <v>2</v>
      </c>
      <c r="T35" s="22">
        <v>0.002</v>
      </c>
      <c r="U35" s="180" t="s">
        <v>67</v>
      </c>
      <c r="V35" s="181" t="s">
        <v>2</v>
      </c>
      <c r="W35" s="70">
        <v>0.2</v>
      </c>
    </row>
    <row r="36" spans="2:23" s="3" customFormat="1" ht="17.25" customHeight="1" thickTop="1">
      <c r="B36" s="7" t="s">
        <v>40</v>
      </c>
      <c r="C36" s="13" t="s">
        <v>9</v>
      </c>
      <c r="D36" s="152">
        <v>0.027</v>
      </c>
      <c r="E36" s="153">
        <v>0.012</v>
      </c>
      <c r="F36" s="13" t="s">
        <v>9</v>
      </c>
      <c r="G36" s="14">
        <v>0.039</v>
      </c>
      <c r="H36" s="15">
        <v>0.015</v>
      </c>
      <c r="I36" s="62" t="s">
        <v>9</v>
      </c>
      <c r="J36" s="52">
        <v>30.7</v>
      </c>
      <c r="K36" s="72">
        <v>11.4</v>
      </c>
      <c r="L36" s="13" t="s">
        <v>11</v>
      </c>
      <c r="M36" s="121">
        <v>0.032</v>
      </c>
      <c r="N36" s="92" t="str">
        <f>IF(O36&lt;=0.07,"○","×")</f>
        <v>×</v>
      </c>
      <c r="O36" s="128">
        <v>0.086</v>
      </c>
      <c r="P36" s="112">
        <v>0.084</v>
      </c>
      <c r="Q36" s="98" t="e">
        <f>IF(TRIM($L36)="×",#REF!/1000,$L36)</f>
        <v>#REF!</v>
      </c>
      <c r="R36" s="13" t="s">
        <v>9</v>
      </c>
      <c r="S36" s="14">
        <v>0.002</v>
      </c>
      <c r="T36" s="15">
        <v>0.001</v>
      </c>
      <c r="U36" s="23" t="s">
        <v>10</v>
      </c>
      <c r="V36" s="37" t="s">
        <v>10</v>
      </c>
      <c r="W36" s="64" t="s">
        <v>10</v>
      </c>
    </row>
    <row r="37" spans="2:23" s="3" customFormat="1" ht="17.25" customHeight="1">
      <c r="B37" s="7" t="s">
        <v>41</v>
      </c>
      <c r="C37" s="13" t="s">
        <v>9</v>
      </c>
      <c r="D37" s="152">
        <v>0.021</v>
      </c>
      <c r="E37" s="153">
        <v>0.009</v>
      </c>
      <c r="F37" s="13" t="s">
        <v>9</v>
      </c>
      <c r="G37" s="14">
        <v>0.041</v>
      </c>
      <c r="H37" s="15">
        <v>0.014</v>
      </c>
      <c r="I37" s="62" t="s">
        <v>9</v>
      </c>
      <c r="J37" s="52">
        <v>29.1</v>
      </c>
      <c r="K37" s="72">
        <v>11.1</v>
      </c>
      <c r="L37" s="13" t="s">
        <v>11</v>
      </c>
      <c r="M37" s="121">
        <v>0.033</v>
      </c>
      <c r="N37" s="92" t="str">
        <f>IF(O37&lt;=0.07,"○","×")</f>
        <v>×</v>
      </c>
      <c r="O37" s="128">
        <v>0.087</v>
      </c>
      <c r="P37" s="112">
        <v>0.083</v>
      </c>
      <c r="Q37" s="98" t="e">
        <f>IF(TRIM($L37)="×",#REF!/1000,$L37)</f>
        <v>#REF!</v>
      </c>
      <c r="R37" s="13" t="s">
        <v>10</v>
      </c>
      <c r="S37" s="34" t="s">
        <v>10</v>
      </c>
      <c r="T37" s="31" t="s">
        <v>10</v>
      </c>
      <c r="U37" s="23" t="s">
        <v>10</v>
      </c>
      <c r="V37" s="37" t="s">
        <v>10</v>
      </c>
      <c r="W37" s="64" t="s">
        <v>10</v>
      </c>
    </row>
    <row r="38" spans="2:23" s="3" customFormat="1" ht="17.25" customHeight="1">
      <c r="B38" s="7" t="s">
        <v>42</v>
      </c>
      <c r="C38" s="13" t="s">
        <v>10</v>
      </c>
      <c r="D38" s="150" t="s">
        <v>10</v>
      </c>
      <c r="E38" s="151" t="s">
        <v>10</v>
      </c>
      <c r="F38" s="13" t="s">
        <v>9</v>
      </c>
      <c r="G38" s="14">
        <v>0.043</v>
      </c>
      <c r="H38" s="15">
        <v>0.014</v>
      </c>
      <c r="I38" s="62" t="s">
        <v>9</v>
      </c>
      <c r="J38" s="52">
        <v>22.5</v>
      </c>
      <c r="K38" s="72">
        <v>8.2</v>
      </c>
      <c r="L38" s="13" t="s">
        <v>10</v>
      </c>
      <c r="M38" s="34" t="s">
        <v>10</v>
      </c>
      <c r="N38" s="92" t="str">
        <f>IF(TRIM($L38)="×",#REF!/1000,$L38)</f>
        <v> ―</v>
      </c>
      <c r="O38" s="131" t="s">
        <v>10</v>
      </c>
      <c r="P38" s="115" t="s">
        <v>10</v>
      </c>
      <c r="Q38" s="101" t="str">
        <f>IF(TRIM($L38)="×",#REF!/1000,$L38)</f>
        <v> ―</v>
      </c>
      <c r="R38" s="13" t="s">
        <v>10</v>
      </c>
      <c r="S38" s="34" t="s">
        <v>10</v>
      </c>
      <c r="T38" s="31" t="s">
        <v>10</v>
      </c>
      <c r="U38" s="23" t="s">
        <v>10</v>
      </c>
      <c r="V38" s="37" t="s">
        <v>10</v>
      </c>
      <c r="W38" s="64" t="s">
        <v>10</v>
      </c>
    </row>
    <row r="39" spans="2:23" s="3" customFormat="1" ht="17.25" customHeight="1">
      <c r="B39" s="7" t="s">
        <v>57</v>
      </c>
      <c r="C39" s="13" t="s">
        <v>9</v>
      </c>
      <c r="D39" s="152">
        <v>0.029</v>
      </c>
      <c r="E39" s="153">
        <v>0.012</v>
      </c>
      <c r="F39" s="13" t="s">
        <v>9</v>
      </c>
      <c r="G39" s="14">
        <v>0.04</v>
      </c>
      <c r="H39" s="15">
        <v>0.015</v>
      </c>
      <c r="I39" s="62" t="s">
        <v>9</v>
      </c>
      <c r="J39" s="52">
        <v>27.6</v>
      </c>
      <c r="K39" s="72">
        <v>11.9</v>
      </c>
      <c r="L39" s="13" t="s">
        <v>11</v>
      </c>
      <c r="M39" s="121">
        <v>0.032</v>
      </c>
      <c r="N39" s="92" t="str">
        <f aca="true" t="shared" si="2" ref="N39:N53">IF(O39&lt;=0.07,"○","×")</f>
        <v>×</v>
      </c>
      <c r="O39" s="128">
        <v>0.08</v>
      </c>
      <c r="P39" s="112">
        <v>0.079</v>
      </c>
      <c r="Q39" s="98" t="e">
        <f>IF(TRIM($L39)="×",#REF!/1000,$L39)</f>
        <v>#REF!</v>
      </c>
      <c r="R39" s="13" t="s">
        <v>10</v>
      </c>
      <c r="S39" s="34" t="s">
        <v>10</v>
      </c>
      <c r="T39" s="31" t="s">
        <v>10</v>
      </c>
      <c r="U39" s="23" t="s">
        <v>10</v>
      </c>
      <c r="V39" s="37" t="s">
        <v>10</v>
      </c>
      <c r="W39" s="64" t="s">
        <v>10</v>
      </c>
    </row>
    <row r="40" spans="2:23" s="3" customFormat="1" ht="17.25" customHeight="1">
      <c r="B40" s="7" t="s">
        <v>43</v>
      </c>
      <c r="C40" s="13" t="s">
        <v>9</v>
      </c>
      <c r="D40" s="154">
        <v>0.035</v>
      </c>
      <c r="E40" s="155">
        <v>0.013</v>
      </c>
      <c r="F40" s="13" t="s">
        <v>9</v>
      </c>
      <c r="G40" s="14">
        <v>0.047</v>
      </c>
      <c r="H40" s="15">
        <v>0.019</v>
      </c>
      <c r="I40" s="62" t="s">
        <v>9</v>
      </c>
      <c r="J40" s="52">
        <v>28</v>
      </c>
      <c r="K40" s="72">
        <v>12.1</v>
      </c>
      <c r="L40" s="13" t="s">
        <v>11</v>
      </c>
      <c r="M40" s="121">
        <v>0.035</v>
      </c>
      <c r="N40" s="92" t="str">
        <f t="shared" si="2"/>
        <v>×</v>
      </c>
      <c r="O40" s="128">
        <v>0.09</v>
      </c>
      <c r="P40" s="112">
        <v>0.088</v>
      </c>
      <c r="Q40" s="98" t="e">
        <f>IF(TRIM($L40)="×",#REF!/1000,$L40)</f>
        <v>#REF!</v>
      </c>
      <c r="R40" s="13" t="s">
        <v>9</v>
      </c>
      <c r="S40" s="14">
        <v>0.001</v>
      </c>
      <c r="T40" s="15">
        <v>0</v>
      </c>
      <c r="U40" s="23" t="s">
        <v>10</v>
      </c>
      <c r="V40" s="37" t="s">
        <v>10</v>
      </c>
      <c r="W40" s="64" t="s">
        <v>10</v>
      </c>
    </row>
    <row r="41" spans="2:23" s="3" customFormat="1" ht="17.25" customHeight="1">
      <c r="B41" s="8" t="s">
        <v>44</v>
      </c>
      <c r="C41" s="16" t="s">
        <v>9</v>
      </c>
      <c r="D41" s="152">
        <v>0.017</v>
      </c>
      <c r="E41" s="153">
        <v>0.007</v>
      </c>
      <c r="F41" s="16" t="s">
        <v>9</v>
      </c>
      <c r="G41" s="17">
        <v>0.031</v>
      </c>
      <c r="H41" s="18">
        <v>0.012</v>
      </c>
      <c r="I41" s="65" t="s">
        <v>9</v>
      </c>
      <c r="J41" s="84">
        <v>24.2</v>
      </c>
      <c r="K41" s="85">
        <v>9.8</v>
      </c>
      <c r="L41" s="16" t="s">
        <v>11</v>
      </c>
      <c r="M41" s="122">
        <v>0.035</v>
      </c>
      <c r="N41" s="136" t="str">
        <f t="shared" si="2"/>
        <v>×</v>
      </c>
      <c r="O41" s="129">
        <v>0.087</v>
      </c>
      <c r="P41" s="113">
        <v>0.085</v>
      </c>
      <c r="Q41" s="99" t="e">
        <f>IF(TRIM($L41)="×",#REF!/1000,$L41)</f>
        <v>#REF!</v>
      </c>
      <c r="R41" s="16" t="s">
        <v>9</v>
      </c>
      <c r="S41" s="17">
        <v>0.001</v>
      </c>
      <c r="T41" s="18">
        <v>0</v>
      </c>
      <c r="U41" s="25" t="s">
        <v>9</v>
      </c>
      <c r="V41" s="26">
        <v>0.3</v>
      </c>
      <c r="W41" s="69">
        <v>0.2</v>
      </c>
    </row>
    <row r="42" spans="2:23" s="3" customFormat="1" ht="17.25" customHeight="1">
      <c r="B42" s="7" t="s">
        <v>45</v>
      </c>
      <c r="C42" s="13" t="s">
        <v>9</v>
      </c>
      <c r="D42" s="152">
        <v>0.032</v>
      </c>
      <c r="E42" s="153">
        <v>0.013</v>
      </c>
      <c r="F42" s="13" t="s">
        <v>9</v>
      </c>
      <c r="G42" s="14">
        <v>0.042</v>
      </c>
      <c r="H42" s="15">
        <v>0.016</v>
      </c>
      <c r="I42" s="62" t="s">
        <v>9</v>
      </c>
      <c r="J42" s="86">
        <v>30.7</v>
      </c>
      <c r="K42" s="87">
        <v>13.4</v>
      </c>
      <c r="L42" s="13" t="s">
        <v>11</v>
      </c>
      <c r="M42" s="121">
        <v>0.034</v>
      </c>
      <c r="N42" s="92" t="str">
        <f t="shared" si="2"/>
        <v>×</v>
      </c>
      <c r="O42" s="128">
        <v>0.088</v>
      </c>
      <c r="P42" s="112">
        <v>0.086</v>
      </c>
      <c r="Q42" s="98" t="e">
        <f>IF(TRIM($L42)="×",#REF!/1000,$L42)</f>
        <v>#REF!</v>
      </c>
      <c r="R42" s="13" t="s">
        <v>10</v>
      </c>
      <c r="S42" s="34" t="s">
        <v>10</v>
      </c>
      <c r="T42" s="31" t="s">
        <v>10</v>
      </c>
      <c r="U42" s="23" t="s">
        <v>10</v>
      </c>
      <c r="V42" s="37" t="s">
        <v>10</v>
      </c>
      <c r="W42" s="64" t="s">
        <v>10</v>
      </c>
    </row>
    <row r="43" spans="2:23" s="3" customFormat="1" ht="17.25" customHeight="1">
      <c r="B43" s="7" t="s">
        <v>46</v>
      </c>
      <c r="C43" s="13" t="s">
        <v>9</v>
      </c>
      <c r="D43" s="152">
        <v>0.031</v>
      </c>
      <c r="E43" s="153">
        <v>0.012</v>
      </c>
      <c r="F43" s="13" t="s">
        <v>9</v>
      </c>
      <c r="G43" s="14">
        <v>0.04</v>
      </c>
      <c r="H43" s="15">
        <v>0.014</v>
      </c>
      <c r="I43" s="62" t="s">
        <v>9</v>
      </c>
      <c r="J43" s="86">
        <v>26.3</v>
      </c>
      <c r="K43" s="87">
        <v>11.7</v>
      </c>
      <c r="L43" s="13" t="s">
        <v>11</v>
      </c>
      <c r="M43" s="121">
        <v>0.032</v>
      </c>
      <c r="N43" s="92" t="str">
        <f t="shared" si="2"/>
        <v>×</v>
      </c>
      <c r="O43" s="128">
        <v>0.086</v>
      </c>
      <c r="P43" s="112">
        <v>0.083</v>
      </c>
      <c r="Q43" s="98" t="e">
        <f>IF(TRIM($L43)="×",#REF!/1000,$L43)</f>
        <v>#REF!</v>
      </c>
      <c r="R43" s="13" t="s">
        <v>10</v>
      </c>
      <c r="S43" s="34" t="s">
        <v>10</v>
      </c>
      <c r="T43" s="31" t="s">
        <v>10</v>
      </c>
      <c r="U43" s="23" t="s">
        <v>10</v>
      </c>
      <c r="V43" s="37" t="s">
        <v>10</v>
      </c>
      <c r="W43" s="64" t="s">
        <v>10</v>
      </c>
    </row>
    <row r="44" spans="2:23" s="3" customFormat="1" ht="17.25" customHeight="1">
      <c r="B44" s="7" t="s">
        <v>68</v>
      </c>
      <c r="C44" s="13" t="s">
        <v>9</v>
      </c>
      <c r="D44" s="152">
        <v>0.028</v>
      </c>
      <c r="E44" s="153">
        <v>0.011</v>
      </c>
      <c r="F44" s="13" t="s">
        <v>9</v>
      </c>
      <c r="G44" s="14">
        <v>0.051</v>
      </c>
      <c r="H44" s="15">
        <v>0.016</v>
      </c>
      <c r="I44" s="62" t="s">
        <v>9</v>
      </c>
      <c r="J44" s="24">
        <v>26.1</v>
      </c>
      <c r="K44" s="63">
        <v>10.9</v>
      </c>
      <c r="L44" s="13" t="s">
        <v>11</v>
      </c>
      <c r="M44" s="121">
        <v>0.036</v>
      </c>
      <c r="N44" s="92" t="str">
        <f t="shared" si="2"/>
        <v>×</v>
      </c>
      <c r="O44" s="128">
        <v>0.091</v>
      </c>
      <c r="P44" s="112">
        <v>0.087</v>
      </c>
      <c r="Q44" s="98" t="e">
        <f>IF(TRIM($L44)="×",#REF!/1000,$L44)</f>
        <v>#REF!</v>
      </c>
      <c r="R44" s="13" t="s">
        <v>9</v>
      </c>
      <c r="S44" s="14">
        <v>0.002</v>
      </c>
      <c r="T44" s="15">
        <v>0.001</v>
      </c>
      <c r="U44" s="23" t="s">
        <v>10</v>
      </c>
      <c r="V44" s="37" t="s">
        <v>10</v>
      </c>
      <c r="W44" s="64" t="s">
        <v>10</v>
      </c>
    </row>
    <row r="45" spans="2:23" s="3" customFormat="1" ht="17.25" customHeight="1">
      <c r="B45" s="9" t="s">
        <v>58</v>
      </c>
      <c r="C45" s="19" t="s">
        <v>84</v>
      </c>
      <c r="D45" s="156" t="s">
        <v>10</v>
      </c>
      <c r="E45" s="157" t="s">
        <v>10</v>
      </c>
      <c r="F45" s="19" t="s">
        <v>9</v>
      </c>
      <c r="G45" s="20">
        <v>0.044</v>
      </c>
      <c r="H45" s="21">
        <v>0.018</v>
      </c>
      <c r="I45" s="67" t="s">
        <v>9</v>
      </c>
      <c r="J45" s="46">
        <v>24.5</v>
      </c>
      <c r="K45" s="71">
        <v>10.3</v>
      </c>
      <c r="L45" s="19" t="s">
        <v>11</v>
      </c>
      <c r="M45" s="123">
        <v>0.035</v>
      </c>
      <c r="N45" s="93" t="str">
        <f t="shared" si="2"/>
        <v>×</v>
      </c>
      <c r="O45" s="130">
        <v>0.088</v>
      </c>
      <c r="P45" s="114">
        <v>0.087</v>
      </c>
      <c r="Q45" s="100" t="e">
        <f>IF(TRIM($L45)="×",#REF!/1000,$L45)</f>
        <v>#REF!</v>
      </c>
      <c r="R45" s="19" t="s">
        <v>10</v>
      </c>
      <c r="S45" s="35" t="s">
        <v>10</v>
      </c>
      <c r="T45" s="33" t="s">
        <v>10</v>
      </c>
      <c r="U45" s="27" t="s">
        <v>10</v>
      </c>
      <c r="V45" s="39" t="s">
        <v>10</v>
      </c>
      <c r="W45" s="68" t="s">
        <v>10</v>
      </c>
    </row>
    <row r="46" spans="2:23" s="3" customFormat="1" ht="17.25" customHeight="1">
      <c r="B46" s="7" t="s">
        <v>87</v>
      </c>
      <c r="C46" s="13" t="s">
        <v>88</v>
      </c>
      <c r="D46" s="144">
        <v>0.016</v>
      </c>
      <c r="E46" s="146">
        <v>0.008</v>
      </c>
      <c r="F46" s="13" t="s">
        <v>89</v>
      </c>
      <c r="G46" s="14">
        <v>0.043</v>
      </c>
      <c r="H46" s="15">
        <v>0.019</v>
      </c>
      <c r="I46" s="62" t="s">
        <v>89</v>
      </c>
      <c r="J46" s="52">
        <v>25</v>
      </c>
      <c r="K46" s="72">
        <v>10</v>
      </c>
      <c r="L46" s="13" t="s">
        <v>90</v>
      </c>
      <c r="M46" s="121">
        <v>0.041</v>
      </c>
      <c r="N46" s="92" t="s">
        <v>91</v>
      </c>
      <c r="O46" s="92" t="s">
        <v>84</v>
      </c>
      <c r="P46" s="92" t="s">
        <v>84</v>
      </c>
      <c r="Q46" s="98" t="str">
        <f>IF(TRIM($L46)="×",#REF!/1000,$L46)</f>
        <v>  ―</v>
      </c>
      <c r="R46" s="13" t="s">
        <v>10</v>
      </c>
      <c r="S46" s="34" t="s">
        <v>10</v>
      </c>
      <c r="T46" s="31" t="s">
        <v>10</v>
      </c>
      <c r="U46" s="23" t="s">
        <v>10</v>
      </c>
      <c r="V46" s="24">
        <v>0.2</v>
      </c>
      <c r="W46" s="63">
        <v>0.1</v>
      </c>
    </row>
    <row r="47" spans="2:23" s="3" customFormat="1" ht="17.25" customHeight="1">
      <c r="B47" s="7" t="s">
        <v>47</v>
      </c>
      <c r="C47" s="13" t="s">
        <v>9</v>
      </c>
      <c r="D47" s="144">
        <v>0.033</v>
      </c>
      <c r="E47" s="146">
        <v>0.013</v>
      </c>
      <c r="F47" s="13" t="s">
        <v>9</v>
      </c>
      <c r="G47" s="14">
        <v>0.041</v>
      </c>
      <c r="H47" s="15">
        <v>0.016</v>
      </c>
      <c r="I47" s="62" t="s">
        <v>9</v>
      </c>
      <c r="J47" s="52">
        <v>27.9</v>
      </c>
      <c r="K47" s="72">
        <v>11.7</v>
      </c>
      <c r="L47" s="13" t="s">
        <v>11</v>
      </c>
      <c r="M47" s="121">
        <v>0.035</v>
      </c>
      <c r="N47" s="92" t="str">
        <f t="shared" si="2"/>
        <v>×</v>
      </c>
      <c r="O47" s="128">
        <v>0.089</v>
      </c>
      <c r="P47" s="112">
        <v>0.088</v>
      </c>
      <c r="Q47" s="98" t="e">
        <f>IF(TRIM($L47)="×",#REF!/1000,$L47)</f>
        <v>#REF!</v>
      </c>
      <c r="R47" s="13" t="s">
        <v>9</v>
      </c>
      <c r="S47" s="14">
        <v>0.002</v>
      </c>
      <c r="T47" s="15">
        <v>0.001</v>
      </c>
      <c r="U47" s="23" t="s">
        <v>10</v>
      </c>
      <c r="V47" s="37" t="s">
        <v>10</v>
      </c>
      <c r="W47" s="64" t="s">
        <v>10</v>
      </c>
    </row>
    <row r="48" spans="2:23" s="3" customFormat="1" ht="17.25" customHeight="1">
      <c r="B48" s="7" t="s">
        <v>48</v>
      </c>
      <c r="C48" s="13" t="s">
        <v>9</v>
      </c>
      <c r="D48" s="144">
        <v>0.028</v>
      </c>
      <c r="E48" s="146">
        <v>0.013</v>
      </c>
      <c r="F48" s="13" t="s">
        <v>9</v>
      </c>
      <c r="G48" s="14">
        <v>0.038</v>
      </c>
      <c r="H48" s="15">
        <v>0.016</v>
      </c>
      <c r="I48" s="62" t="s">
        <v>9</v>
      </c>
      <c r="J48" s="86">
        <v>25.3</v>
      </c>
      <c r="K48" s="87">
        <v>11</v>
      </c>
      <c r="L48" s="13" t="s">
        <v>11</v>
      </c>
      <c r="M48" s="121">
        <v>0.031</v>
      </c>
      <c r="N48" s="92" t="str">
        <f t="shared" si="2"/>
        <v>×</v>
      </c>
      <c r="O48" s="128">
        <v>0.085</v>
      </c>
      <c r="P48" s="112">
        <v>0.084</v>
      </c>
      <c r="Q48" s="98" t="e">
        <f>IF(TRIM($L48)="×",#REF!/1000,$L48)</f>
        <v>#REF!</v>
      </c>
      <c r="R48" s="13" t="s">
        <v>9</v>
      </c>
      <c r="S48" s="14">
        <v>0.002</v>
      </c>
      <c r="T48" s="15">
        <v>0.001</v>
      </c>
      <c r="U48" s="23" t="s">
        <v>103</v>
      </c>
      <c r="V48" s="24">
        <v>0.4</v>
      </c>
      <c r="W48" s="63">
        <v>0.2</v>
      </c>
    </row>
    <row r="49" spans="2:23" s="3" customFormat="1" ht="17.25" customHeight="1">
      <c r="B49" s="7" t="s">
        <v>69</v>
      </c>
      <c r="C49" s="13" t="s">
        <v>9</v>
      </c>
      <c r="D49" s="144">
        <v>0.037</v>
      </c>
      <c r="E49" s="146">
        <v>0.014</v>
      </c>
      <c r="F49" s="13" t="s">
        <v>9</v>
      </c>
      <c r="G49" s="14">
        <v>0.047</v>
      </c>
      <c r="H49" s="15">
        <v>0.016</v>
      </c>
      <c r="I49" s="62" t="s">
        <v>9</v>
      </c>
      <c r="J49" s="52">
        <v>24.5</v>
      </c>
      <c r="K49" s="72">
        <v>11</v>
      </c>
      <c r="L49" s="13" t="s">
        <v>11</v>
      </c>
      <c r="M49" s="121">
        <v>0.035</v>
      </c>
      <c r="N49" s="92" t="str">
        <f t="shared" si="2"/>
        <v>×</v>
      </c>
      <c r="O49" s="128">
        <v>0.09</v>
      </c>
      <c r="P49" s="112">
        <v>0.087</v>
      </c>
      <c r="Q49" s="98" t="e">
        <f>IF(TRIM($L49)="×",#REF!/1000,$L49)</f>
        <v>#REF!</v>
      </c>
      <c r="R49" s="13" t="s">
        <v>9</v>
      </c>
      <c r="S49" s="14">
        <v>0.002</v>
      </c>
      <c r="T49" s="15">
        <v>0.001</v>
      </c>
      <c r="U49" s="23" t="s">
        <v>10</v>
      </c>
      <c r="V49" s="37" t="s">
        <v>10</v>
      </c>
      <c r="W49" s="64" t="s">
        <v>10</v>
      </c>
    </row>
    <row r="50" spans="2:23" s="3" customFormat="1" ht="17.25" customHeight="1">
      <c r="B50" s="7" t="s">
        <v>49</v>
      </c>
      <c r="C50" s="13" t="s">
        <v>9</v>
      </c>
      <c r="D50" s="148">
        <v>0.028</v>
      </c>
      <c r="E50" s="149">
        <v>0.011</v>
      </c>
      <c r="F50" s="13" t="s">
        <v>9</v>
      </c>
      <c r="G50" s="14">
        <v>0.044</v>
      </c>
      <c r="H50" s="15">
        <v>0.018</v>
      </c>
      <c r="I50" s="62" t="s">
        <v>9</v>
      </c>
      <c r="J50" s="24">
        <v>25.9</v>
      </c>
      <c r="K50" s="63">
        <v>10.6</v>
      </c>
      <c r="L50" s="13" t="s">
        <v>11</v>
      </c>
      <c r="M50" s="121">
        <v>0.035</v>
      </c>
      <c r="N50" s="92" t="str">
        <f t="shared" si="2"/>
        <v>×</v>
      </c>
      <c r="O50" s="128">
        <v>0.087</v>
      </c>
      <c r="P50" s="112">
        <v>0.086</v>
      </c>
      <c r="Q50" s="98" t="e">
        <f>IF(TRIM($L50)="×",#REF!/1000,$L50)</f>
        <v>#REF!</v>
      </c>
      <c r="R50" s="13" t="s">
        <v>10</v>
      </c>
      <c r="S50" s="34" t="s">
        <v>10</v>
      </c>
      <c r="T50" s="31" t="s">
        <v>10</v>
      </c>
      <c r="U50" s="23" t="s">
        <v>10</v>
      </c>
      <c r="V50" s="37" t="s">
        <v>10</v>
      </c>
      <c r="W50" s="64" t="s">
        <v>10</v>
      </c>
    </row>
    <row r="51" spans="2:23" s="3" customFormat="1" ht="17.25" customHeight="1">
      <c r="B51" s="8" t="s">
        <v>50</v>
      </c>
      <c r="C51" s="16" t="s">
        <v>9</v>
      </c>
      <c r="D51" s="144">
        <v>0.03</v>
      </c>
      <c r="E51" s="146">
        <v>0.012</v>
      </c>
      <c r="F51" s="16" t="s">
        <v>9</v>
      </c>
      <c r="G51" s="17">
        <v>0.05</v>
      </c>
      <c r="H51" s="18">
        <v>0.02</v>
      </c>
      <c r="I51" s="65" t="s">
        <v>9</v>
      </c>
      <c r="J51" s="84">
        <v>29.5</v>
      </c>
      <c r="K51" s="85">
        <v>13.2</v>
      </c>
      <c r="L51" s="16" t="s">
        <v>11</v>
      </c>
      <c r="M51" s="122">
        <v>0.033</v>
      </c>
      <c r="N51" s="136" t="str">
        <f t="shared" si="2"/>
        <v>×</v>
      </c>
      <c r="O51" s="129">
        <v>0.085</v>
      </c>
      <c r="P51" s="113">
        <v>0.083</v>
      </c>
      <c r="Q51" s="99" t="e">
        <f>IF(TRIM($L51)="×",#REF!/1000,$L51)</f>
        <v>#REF!</v>
      </c>
      <c r="R51" s="16" t="s">
        <v>9</v>
      </c>
      <c r="S51" s="17">
        <v>0.001</v>
      </c>
      <c r="T51" s="18">
        <v>0</v>
      </c>
      <c r="U51" s="25" t="s">
        <v>9</v>
      </c>
      <c r="V51" s="26">
        <v>0.4</v>
      </c>
      <c r="W51" s="69">
        <v>0.2</v>
      </c>
    </row>
    <row r="52" spans="2:23" s="3" customFormat="1" ht="17.25" customHeight="1">
      <c r="B52" s="7" t="s">
        <v>70</v>
      </c>
      <c r="C52" s="13" t="s">
        <v>9</v>
      </c>
      <c r="D52" s="144">
        <v>0.03</v>
      </c>
      <c r="E52" s="146">
        <v>0.012</v>
      </c>
      <c r="F52" s="13" t="s">
        <v>9</v>
      </c>
      <c r="G52" s="14">
        <v>0.046</v>
      </c>
      <c r="H52" s="15">
        <v>0.018</v>
      </c>
      <c r="I52" s="62" t="s">
        <v>9</v>
      </c>
      <c r="J52" s="52">
        <v>24.7</v>
      </c>
      <c r="K52" s="72">
        <v>10.5</v>
      </c>
      <c r="L52" s="13" t="s">
        <v>11</v>
      </c>
      <c r="M52" s="121">
        <v>0.034</v>
      </c>
      <c r="N52" s="92" t="str">
        <f t="shared" si="2"/>
        <v>×</v>
      </c>
      <c r="O52" s="128">
        <v>0.088</v>
      </c>
      <c r="P52" s="112">
        <v>0.086</v>
      </c>
      <c r="Q52" s="98" t="e">
        <f>IF(TRIM($L52)="×",#REF!/1000,$L52)</f>
        <v>#REF!</v>
      </c>
      <c r="R52" s="13" t="s">
        <v>9</v>
      </c>
      <c r="S52" s="14">
        <v>0.002</v>
      </c>
      <c r="T52" s="15">
        <v>0.001</v>
      </c>
      <c r="U52" s="23" t="s">
        <v>9</v>
      </c>
      <c r="V52" s="24">
        <v>0.3</v>
      </c>
      <c r="W52" s="63">
        <v>0.1</v>
      </c>
    </row>
    <row r="53" spans="2:23" s="3" customFormat="1" ht="17.25" customHeight="1">
      <c r="B53" s="7" t="s">
        <v>51</v>
      </c>
      <c r="C53" s="13" t="s">
        <v>9</v>
      </c>
      <c r="D53" s="144">
        <v>0.032</v>
      </c>
      <c r="E53" s="146">
        <v>0.012</v>
      </c>
      <c r="F53" s="13" t="s">
        <v>9</v>
      </c>
      <c r="G53" s="14">
        <v>0.04</v>
      </c>
      <c r="H53" s="15">
        <v>0.017</v>
      </c>
      <c r="I53" s="62" t="s">
        <v>9</v>
      </c>
      <c r="J53" s="86">
        <v>29.6</v>
      </c>
      <c r="K53" s="87">
        <v>13.5</v>
      </c>
      <c r="L53" s="13" t="s">
        <v>11</v>
      </c>
      <c r="M53" s="121">
        <v>0.036</v>
      </c>
      <c r="N53" s="92" t="str">
        <f t="shared" si="2"/>
        <v>×</v>
      </c>
      <c r="O53" s="128">
        <v>0.09</v>
      </c>
      <c r="P53" s="112">
        <v>0.089</v>
      </c>
      <c r="Q53" s="98" t="e">
        <f>IF(TRIM($L53)="×",#REF!/1000,$L53)</f>
        <v>#REF!</v>
      </c>
      <c r="R53" s="13" t="s">
        <v>10</v>
      </c>
      <c r="S53" s="34" t="s">
        <v>10</v>
      </c>
      <c r="T53" s="31" t="s">
        <v>10</v>
      </c>
      <c r="U53" s="23" t="s">
        <v>10</v>
      </c>
      <c r="V53" s="37" t="s">
        <v>10</v>
      </c>
      <c r="W53" s="64" t="s">
        <v>10</v>
      </c>
    </row>
    <row r="54" spans="2:23" s="3" customFormat="1" ht="17.25" customHeight="1" thickBot="1">
      <c r="B54" s="7" t="s">
        <v>52</v>
      </c>
      <c r="C54" s="13" t="s">
        <v>9</v>
      </c>
      <c r="D54" s="144">
        <v>0.035</v>
      </c>
      <c r="E54" s="158">
        <v>0.013</v>
      </c>
      <c r="F54" s="13" t="s">
        <v>9</v>
      </c>
      <c r="G54" s="14">
        <v>0.044</v>
      </c>
      <c r="H54" s="15">
        <v>0.019</v>
      </c>
      <c r="I54" s="62" t="s">
        <v>9</v>
      </c>
      <c r="J54" s="86">
        <v>30</v>
      </c>
      <c r="K54" s="87">
        <v>13</v>
      </c>
      <c r="L54" s="13" t="s">
        <v>10</v>
      </c>
      <c r="M54" s="34" t="s">
        <v>10</v>
      </c>
      <c r="N54" s="92" t="str">
        <f>IF(TRIM($L54)="×",#REF!/1000,$L54)</f>
        <v> ―</v>
      </c>
      <c r="O54" s="131" t="str">
        <f>IF(TRIM($L54)="×",#REF!/1000,$L54)</f>
        <v> ―</v>
      </c>
      <c r="P54" s="115" t="str">
        <f>IF(TRIM($L54)="×",#REF!/1000,$L54)</f>
        <v> ―</v>
      </c>
      <c r="Q54" s="101" t="str">
        <f>IF(TRIM($L54)="×",#REF!/1000,$L54)</f>
        <v> ―</v>
      </c>
      <c r="R54" s="13" t="s">
        <v>10</v>
      </c>
      <c r="S54" s="34" t="s">
        <v>10</v>
      </c>
      <c r="T54" s="31" t="s">
        <v>10</v>
      </c>
      <c r="U54" s="23" t="s">
        <v>10</v>
      </c>
      <c r="V54" s="37" t="s">
        <v>10</v>
      </c>
      <c r="W54" s="64" t="s">
        <v>10</v>
      </c>
    </row>
    <row r="55" spans="2:23" s="3" customFormat="1" ht="17.25" customHeight="1" thickBot="1" thickTop="1">
      <c r="B55" s="10" t="s">
        <v>13</v>
      </c>
      <c r="C55" s="180" t="s">
        <v>92</v>
      </c>
      <c r="D55" s="181" t="s">
        <v>2</v>
      </c>
      <c r="E55" s="172">
        <v>0.012</v>
      </c>
      <c r="F55" s="180" t="s">
        <v>94</v>
      </c>
      <c r="G55" s="181" t="s">
        <v>2</v>
      </c>
      <c r="H55" s="29">
        <v>0.016</v>
      </c>
      <c r="I55" s="187" t="s">
        <v>94</v>
      </c>
      <c r="J55" s="181" t="s">
        <v>2</v>
      </c>
      <c r="K55" s="169">
        <v>11.4</v>
      </c>
      <c r="L55" s="11" t="s">
        <v>96</v>
      </c>
      <c r="M55" s="124">
        <v>0.034</v>
      </c>
      <c r="N55" s="138" t="s">
        <v>98</v>
      </c>
      <c r="O55" s="141">
        <v>0.087</v>
      </c>
      <c r="P55" s="118">
        <v>0.085</v>
      </c>
      <c r="Q55" s="104" t="e">
        <f>#REF!/1000</f>
        <v>#REF!</v>
      </c>
      <c r="R55" s="180" t="s">
        <v>71</v>
      </c>
      <c r="S55" s="181" t="s">
        <v>2</v>
      </c>
      <c r="T55" s="29">
        <v>0.001</v>
      </c>
      <c r="U55" s="180" t="s">
        <v>100</v>
      </c>
      <c r="V55" s="181" t="s">
        <v>2</v>
      </c>
      <c r="W55" s="169">
        <v>0.2</v>
      </c>
    </row>
    <row r="56" spans="2:23" s="3" customFormat="1" ht="17.25" customHeight="1" thickBot="1" thickTop="1">
      <c r="B56" s="12" t="s">
        <v>14</v>
      </c>
      <c r="C56" s="183" t="s">
        <v>93</v>
      </c>
      <c r="D56" s="184" t="s">
        <v>2</v>
      </c>
      <c r="E56" s="173">
        <v>0.015</v>
      </c>
      <c r="F56" s="183" t="s">
        <v>95</v>
      </c>
      <c r="G56" s="184" t="s">
        <v>2</v>
      </c>
      <c r="H56" s="168">
        <v>0.018</v>
      </c>
      <c r="I56" s="183" t="s">
        <v>95</v>
      </c>
      <c r="J56" s="184" t="s">
        <v>2</v>
      </c>
      <c r="K56" s="170">
        <v>12.4</v>
      </c>
      <c r="L56" s="28" t="s">
        <v>97</v>
      </c>
      <c r="M56" s="171">
        <v>0.032</v>
      </c>
      <c r="N56" s="139" t="s">
        <v>99</v>
      </c>
      <c r="O56" s="142">
        <v>0.085</v>
      </c>
      <c r="P56" s="119">
        <v>0.082</v>
      </c>
      <c r="Q56" s="105" t="e">
        <f>#REF!/1000</f>
        <v>#REF!</v>
      </c>
      <c r="R56" s="183" t="s">
        <v>72</v>
      </c>
      <c r="S56" s="184" t="s">
        <v>2</v>
      </c>
      <c r="T56" s="168">
        <v>0.001</v>
      </c>
      <c r="U56" s="183" t="s">
        <v>101</v>
      </c>
      <c r="V56" s="184" t="s">
        <v>2</v>
      </c>
      <c r="W56" s="170">
        <v>0.2</v>
      </c>
    </row>
    <row r="57" spans="2:23" s="3" customFormat="1" ht="17.25" customHeight="1">
      <c r="B57" s="108" t="s">
        <v>86</v>
      </c>
      <c r="C57" s="106"/>
      <c r="D57" s="106"/>
      <c r="E57" s="106"/>
      <c r="F57" s="106"/>
      <c r="G57" s="106"/>
      <c r="H57" s="106"/>
      <c r="I57" s="106"/>
      <c r="J57" s="106"/>
      <c r="K57" s="106"/>
      <c r="L57" s="106"/>
      <c r="M57" s="106"/>
      <c r="N57" s="106"/>
      <c r="O57" s="106"/>
      <c r="P57" s="106"/>
      <c r="Q57" s="106"/>
      <c r="R57" s="106"/>
      <c r="S57" s="106"/>
      <c r="T57" s="106"/>
      <c r="U57" s="106"/>
      <c r="V57" s="106"/>
      <c r="W57" s="106"/>
    </row>
    <row r="58" spans="2:23" s="3" customFormat="1" ht="17.25" customHeight="1">
      <c r="B58" s="109" t="s">
        <v>83</v>
      </c>
      <c r="C58" s="96"/>
      <c r="D58" s="96"/>
      <c r="E58" s="96"/>
      <c r="F58" s="96"/>
      <c r="G58" s="96"/>
      <c r="H58" s="96"/>
      <c r="I58" s="96"/>
      <c r="J58" s="96"/>
      <c r="K58" s="96"/>
      <c r="L58" s="96"/>
      <c r="M58" s="96"/>
      <c r="N58" s="96"/>
      <c r="O58" s="96"/>
      <c r="P58" s="96"/>
      <c r="Q58" s="96"/>
      <c r="R58" s="96"/>
      <c r="S58" s="96"/>
      <c r="T58" s="96"/>
      <c r="U58" s="96"/>
      <c r="V58" s="96"/>
      <c r="W58" s="96"/>
    </row>
    <row r="59" spans="2:23" s="3" customFormat="1" ht="17.25" customHeight="1">
      <c r="B59" s="143" t="s">
        <v>102</v>
      </c>
      <c r="C59" s="96"/>
      <c r="D59" s="96"/>
      <c r="E59" s="96"/>
      <c r="F59" s="96"/>
      <c r="G59" s="96"/>
      <c r="H59" s="96"/>
      <c r="I59" s="96"/>
      <c r="J59" s="96"/>
      <c r="K59" s="96"/>
      <c r="L59" s="96"/>
      <c r="M59" s="96"/>
      <c r="N59" s="96"/>
      <c r="O59" s="96"/>
      <c r="P59" s="96"/>
      <c r="Q59" s="96"/>
      <c r="R59" s="96"/>
      <c r="S59" s="96"/>
      <c r="T59" s="96"/>
      <c r="U59" s="96"/>
      <c r="V59" s="96"/>
      <c r="W59" s="96"/>
    </row>
    <row r="60" spans="3:23" s="53" customFormat="1" ht="25.5" customHeight="1">
      <c r="C60" s="182"/>
      <c r="D60" s="182"/>
      <c r="E60" s="55"/>
      <c r="F60" s="182"/>
      <c r="G60" s="182"/>
      <c r="H60" s="56"/>
      <c r="I60" s="182"/>
      <c r="J60" s="182"/>
      <c r="K60" s="57"/>
      <c r="L60" s="58"/>
      <c r="M60" s="58"/>
      <c r="N60" s="58"/>
      <c r="O60" s="58"/>
      <c r="P60" s="58"/>
      <c r="Q60" s="94"/>
      <c r="R60" s="182"/>
      <c r="S60" s="182"/>
      <c r="T60" s="56"/>
      <c r="U60" s="182"/>
      <c r="V60" s="182"/>
      <c r="W60" s="57"/>
    </row>
    <row r="62" spans="2:23" s="3" customFormat="1" ht="6.75" customHeight="1">
      <c r="B62" s="53"/>
      <c r="C62" s="54"/>
      <c r="D62" s="54"/>
      <c r="E62" s="55"/>
      <c r="F62" s="54"/>
      <c r="G62" s="54"/>
      <c r="H62" s="56"/>
      <c r="I62" s="56"/>
      <c r="J62" s="56"/>
      <c r="K62" s="56"/>
      <c r="L62" s="58"/>
      <c r="M62" s="58"/>
      <c r="N62" s="58"/>
      <c r="O62" s="58"/>
      <c r="P62" s="58"/>
      <c r="Q62" s="55"/>
      <c r="R62" s="54"/>
      <c r="S62" s="54"/>
      <c r="T62" s="56"/>
      <c r="U62" s="54"/>
      <c r="V62" s="54"/>
      <c r="W62" s="57"/>
    </row>
  </sheetData>
  <sheetProtection/>
  <mergeCells count="29">
    <mergeCell ref="L4:M4"/>
    <mergeCell ref="I56:J56"/>
    <mergeCell ref="U35:V35"/>
    <mergeCell ref="C4:E4"/>
    <mergeCell ref="I4:K4"/>
    <mergeCell ref="I35:J35"/>
    <mergeCell ref="N4:Q4"/>
    <mergeCell ref="P5:Q5"/>
    <mergeCell ref="R35:S35"/>
    <mergeCell ref="C60:D60"/>
    <mergeCell ref="R56:S56"/>
    <mergeCell ref="I60:J60"/>
    <mergeCell ref="F56:G56"/>
    <mergeCell ref="C35:D35"/>
    <mergeCell ref="I55:J55"/>
    <mergeCell ref="F60:G60"/>
    <mergeCell ref="C55:D55"/>
    <mergeCell ref="C56:D56"/>
    <mergeCell ref="R55:S55"/>
    <mergeCell ref="B4:B6"/>
    <mergeCell ref="F4:H4"/>
    <mergeCell ref="R4:T4"/>
    <mergeCell ref="F55:G55"/>
    <mergeCell ref="U55:V55"/>
    <mergeCell ref="R60:S60"/>
    <mergeCell ref="F35:G35"/>
    <mergeCell ref="U60:V60"/>
    <mergeCell ref="U56:V56"/>
    <mergeCell ref="U4:W4"/>
  </mergeCells>
  <printOptions/>
  <pageMargins left="0.3937007874015748" right="0.3937007874015748" top="0.7874015748031497" bottom="0.3937007874015748" header="0.5118110236220472" footer="0.31496062992125984"/>
  <pageSetup fitToHeight="1" fitToWidth="1" horizontalDpi="600" verticalDpi="600" orientation="landscape" paperSize="9" scale="55" r:id="rId1"/>
  <ignoredErrors>
    <ignoredError sqref="N38 N31 N28 N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2:S57"/>
  <sheetViews>
    <sheetView tabSelected="1" view="pageBreakPreview" zoomScale="85" zoomScaleNormal="75" zoomScaleSheetLayoutView="85" zoomScalePageLayoutView="0" workbookViewId="0" topLeftCell="A34">
      <selection activeCell="I55" sqref="I55"/>
    </sheetView>
  </sheetViews>
  <sheetFormatPr defaultColWidth="7.19921875" defaultRowHeight="17.25"/>
  <cols>
    <col min="1" max="1" width="5.796875" style="1" customWidth="1"/>
    <col min="2" max="2" width="20.796875" style="195" customWidth="1"/>
    <col min="3" max="3" width="10.59765625" style="195" customWidth="1"/>
    <col min="4" max="4" width="7.69921875" style="196" customWidth="1"/>
    <col min="5" max="12" width="7.69921875" style="195" customWidth="1"/>
    <col min="13" max="13" width="7.69921875" style="196" customWidth="1"/>
    <col min="14" max="15" width="7.69921875" style="195" customWidth="1"/>
    <col min="16" max="16" width="7.69921875" style="196" customWidth="1"/>
    <col min="17" max="18" width="7.69921875" style="195" customWidth="1"/>
    <col min="19" max="19" width="0.8984375" style="195" customWidth="1"/>
    <col min="20" max="16384" width="7.19921875" style="195" customWidth="1"/>
  </cols>
  <sheetData>
    <row r="1" ht="3.75" customHeight="1"/>
    <row r="2" spans="2:3" ht="25.5" customHeight="1">
      <c r="B2" s="335" t="s">
        <v>169</v>
      </c>
      <c r="C2" s="334"/>
    </row>
    <row r="3" ht="11.25" customHeight="1" thickBot="1"/>
    <row r="4" spans="1:19" s="197" customFormat="1" ht="17.25" customHeight="1">
      <c r="A4" s="3"/>
      <c r="B4" s="174" t="s">
        <v>167</v>
      </c>
      <c r="C4" s="333"/>
      <c r="D4" s="188" t="s">
        <v>166</v>
      </c>
      <c r="E4" s="191"/>
      <c r="F4" s="332"/>
      <c r="G4" s="188" t="s">
        <v>5</v>
      </c>
      <c r="H4" s="191"/>
      <c r="I4" s="332"/>
      <c r="J4" s="331" t="s">
        <v>165</v>
      </c>
      <c r="K4" s="191"/>
      <c r="L4" s="330"/>
      <c r="M4" s="328" t="s">
        <v>164</v>
      </c>
      <c r="N4" s="327"/>
      <c r="O4" s="329"/>
      <c r="P4" s="328" t="s">
        <v>6</v>
      </c>
      <c r="Q4" s="327"/>
      <c r="R4" s="326"/>
      <c r="S4" s="325"/>
    </row>
    <row r="5" spans="1:19" s="197" customFormat="1" ht="14.25">
      <c r="A5" s="3"/>
      <c r="B5" s="175" t="s">
        <v>2</v>
      </c>
      <c r="C5" s="324"/>
      <c r="D5" s="323" t="s">
        <v>4</v>
      </c>
      <c r="E5" s="320" t="s">
        <v>7</v>
      </c>
      <c r="F5" s="322" t="s">
        <v>3</v>
      </c>
      <c r="G5" s="323" t="s">
        <v>163</v>
      </c>
      <c r="H5" s="320" t="s">
        <v>8</v>
      </c>
      <c r="I5" s="322" t="s">
        <v>3</v>
      </c>
      <c r="J5" s="321" t="s">
        <v>163</v>
      </c>
      <c r="K5" s="320" t="s">
        <v>7</v>
      </c>
      <c r="L5" s="319" t="s">
        <v>3</v>
      </c>
      <c r="M5" s="317" t="s">
        <v>4</v>
      </c>
      <c r="N5" s="316" t="s">
        <v>8</v>
      </c>
      <c r="O5" s="318" t="s">
        <v>3</v>
      </c>
      <c r="P5" s="317" t="s">
        <v>4</v>
      </c>
      <c r="Q5" s="316" t="s">
        <v>8</v>
      </c>
      <c r="R5" s="315" t="s">
        <v>3</v>
      </c>
      <c r="S5" s="314"/>
    </row>
    <row r="6" spans="1:19" s="197" customFormat="1" ht="17.25" customHeight="1" thickBot="1">
      <c r="A6" s="3"/>
      <c r="B6" s="175" t="s">
        <v>2</v>
      </c>
      <c r="C6" s="313"/>
      <c r="D6" s="310" t="s">
        <v>0</v>
      </c>
      <c r="E6" s="312" t="s">
        <v>1</v>
      </c>
      <c r="F6" s="311" t="s">
        <v>1</v>
      </c>
      <c r="G6" s="310" t="s">
        <v>0</v>
      </c>
      <c r="H6" s="307" t="s">
        <v>162</v>
      </c>
      <c r="I6" s="309" t="s">
        <v>162</v>
      </c>
      <c r="J6" s="308" t="s">
        <v>0</v>
      </c>
      <c r="K6" s="307" t="s">
        <v>161</v>
      </c>
      <c r="L6" s="306" t="s">
        <v>161</v>
      </c>
      <c r="M6" s="304" t="s">
        <v>0</v>
      </c>
      <c r="N6" s="303" t="s">
        <v>1</v>
      </c>
      <c r="O6" s="305" t="s">
        <v>1</v>
      </c>
      <c r="P6" s="304" t="s">
        <v>0</v>
      </c>
      <c r="Q6" s="303" t="s">
        <v>1</v>
      </c>
      <c r="R6" s="302" t="s">
        <v>1</v>
      </c>
      <c r="S6" s="301"/>
    </row>
    <row r="7" spans="1:18" s="197" customFormat="1" ht="17.25" customHeight="1" thickTop="1">
      <c r="A7" s="3"/>
      <c r="B7" s="269" t="s">
        <v>160</v>
      </c>
      <c r="C7" s="239" t="s">
        <v>148</v>
      </c>
      <c r="D7" s="260" t="s">
        <v>9</v>
      </c>
      <c r="E7" s="267">
        <v>0.044</v>
      </c>
      <c r="F7" s="266">
        <v>0.023</v>
      </c>
      <c r="G7" s="260" t="s">
        <v>9</v>
      </c>
      <c r="H7" s="267">
        <v>0.054</v>
      </c>
      <c r="I7" s="266">
        <v>0.021</v>
      </c>
      <c r="J7" s="300" t="s">
        <v>9</v>
      </c>
      <c r="K7" s="299">
        <v>31.6</v>
      </c>
      <c r="L7" s="298">
        <v>12.5</v>
      </c>
      <c r="M7" s="260" t="s">
        <v>10</v>
      </c>
      <c r="N7" s="262" t="s">
        <v>10</v>
      </c>
      <c r="O7" s="261" t="s">
        <v>10</v>
      </c>
      <c r="P7" s="260" t="s">
        <v>9</v>
      </c>
      <c r="Q7" s="297">
        <v>0.7</v>
      </c>
      <c r="R7" s="296">
        <v>0.4</v>
      </c>
    </row>
    <row r="8" spans="1:18" s="197" customFormat="1" ht="17.25" customHeight="1">
      <c r="A8" s="3"/>
      <c r="B8" s="217" t="s">
        <v>159</v>
      </c>
      <c r="C8" s="239" t="s">
        <v>112</v>
      </c>
      <c r="D8" s="232" t="s">
        <v>9</v>
      </c>
      <c r="E8" s="238">
        <v>0.049</v>
      </c>
      <c r="F8" s="216">
        <v>0.025</v>
      </c>
      <c r="G8" s="295" t="s">
        <v>9</v>
      </c>
      <c r="H8" s="238">
        <v>0.056</v>
      </c>
      <c r="I8" s="216">
        <v>0.021</v>
      </c>
      <c r="J8" s="278" t="s">
        <v>9</v>
      </c>
      <c r="K8" s="292">
        <v>31.5</v>
      </c>
      <c r="L8" s="291">
        <v>13.5</v>
      </c>
      <c r="M8" s="232" t="s">
        <v>10</v>
      </c>
      <c r="N8" s="234" t="s">
        <v>10</v>
      </c>
      <c r="O8" s="233" t="s">
        <v>10</v>
      </c>
      <c r="P8" s="232" t="s">
        <v>10</v>
      </c>
      <c r="Q8" s="231" t="s">
        <v>10</v>
      </c>
      <c r="R8" s="230" t="s">
        <v>10</v>
      </c>
    </row>
    <row r="9" spans="1:18" s="197" customFormat="1" ht="17.25" customHeight="1">
      <c r="A9" s="3"/>
      <c r="B9" s="217" t="s">
        <v>158</v>
      </c>
      <c r="C9" s="239" t="s">
        <v>112</v>
      </c>
      <c r="D9" s="232" t="s">
        <v>9</v>
      </c>
      <c r="E9" s="238">
        <v>0.049</v>
      </c>
      <c r="F9" s="216">
        <v>0.022</v>
      </c>
      <c r="G9" s="232" t="s">
        <v>9</v>
      </c>
      <c r="H9" s="238">
        <v>0.061</v>
      </c>
      <c r="I9" s="216">
        <v>0.022</v>
      </c>
      <c r="J9" s="278" t="s">
        <v>9</v>
      </c>
      <c r="K9" s="292">
        <v>29.9</v>
      </c>
      <c r="L9" s="291">
        <v>13.1</v>
      </c>
      <c r="M9" s="232" t="s">
        <v>10</v>
      </c>
      <c r="N9" s="234" t="s">
        <v>10</v>
      </c>
      <c r="O9" s="233" t="s">
        <v>10</v>
      </c>
      <c r="P9" s="232" t="s">
        <v>9</v>
      </c>
      <c r="Q9" s="257">
        <v>0.7</v>
      </c>
      <c r="R9" s="256">
        <v>0.3</v>
      </c>
    </row>
    <row r="10" spans="1:18" s="197" customFormat="1" ht="17.25" customHeight="1">
      <c r="A10" s="3"/>
      <c r="B10" s="217" t="s">
        <v>157</v>
      </c>
      <c r="C10" s="239" t="s">
        <v>112</v>
      </c>
      <c r="D10" s="232" t="s">
        <v>9</v>
      </c>
      <c r="E10" s="238">
        <v>0.041</v>
      </c>
      <c r="F10" s="216">
        <v>0.018</v>
      </c>
      <c r="G10" s="232" t="s">
        <v>9</v>
      </c>
      <c r="H10" s="238">
        <v>0.043</v>
      </c>
      <c r="I10" s="216">
        <v>0.019</v>
      </c>
      <c r="J10" s="278" t="s">
        <v>9</v>
      </c>
      <c r="K10" s="292">
        <v>32</v>
      </c>
      <c r="L10" s="291">
        <v>14</v>
      </c>
      <c r="M10" s="232" t="s">
        <v>10</v>
      </c>
      <c r="N10" s="234" t="s">
        <v>10</v>
      </c>
      <c r="O10" s="233" t="s">
        <v>10</v>
      </c>
      <c r="P10" s="232" t="s">
        <v>10</v>
      </c>
      <c r="Q10" s="231" t="s">
        <v>10</v>
      </c>
      <c r="R10" s="230" t="s">
        <v>10</v>
      </c>
    </row>
    <row r="11" spans="1:18" s="197" customFormat="1" ht="17.25" customHeight="1">
      <c r="A11" s="3"/>
      <c r="B11" s="217" t="s">
        <v>156</v>
      </c>
      <c r="C11" s="239" t="s">
        <v>118</v>
      </c>
      <c r="D11" s="232" t="s">
        <v>9</v>
      </c>
      <c r="E11" s="238">
        <v>0.045</v>
      </c>
      <c r="F11" s="216">
        <v>0.022</v>
      </c>
      <c r="G11" s="232" t="s">
        <v>9</v>
      </c>
      <c r="H11" s="238">
        <v>0.052</v>
      </c>
      <c r="I11" s="216">
        <v>0.02</v>
      </c>
      <c r="J11" s="278" t="s">
        <v>9</v>
      </c>
      <c r="K11" s="280">
        <v>32.5</v>
      </c>
      <c r="L11" s="279">
        <v>13.9</v>
      </c>
      <c r="M11" s="232" t="s">
        <v>10</v>
      </c>
      <c r="N11" s="234" t="s">
        <v>10</v>
      </c>
      <c r="O11" s="233" t="s">
        <v>10</v>
      </c>
      <c r="P11" s="232" t="s">
        <v>10</v>
      </c>
      <c r="Q11" s="231" t="s">
        <v>10</v>
      </c>
      <c r="R11" s="230" t="s">
        <v>10</v>
      </c>
    </row>
    <row r="12" spans="1:18" s="197" customFormat="1" ht="17.25" customHeight="1">
      <c r="A12" s="3"/>
      <c r="B12" s="253" t="s">
        <v>155</v>
      </c>
      <c r="C12" s="252" t="s">
        <v>112</v>
      </c>
      <c r="D12" s="244" t="s">
        <v>9</v>
      </c>
      <c r="E12" s="251">
        <v>0.046</v>
      </c>
      <c r="F12" s="250">
        <v>0.021</v>
      </c>
      <c r="G12" s="244" t="s">
        <v>9</v>
      </c>
      <c r="H12" s="251">
        <v>0.055</v>
      </c>
      <c r="I12" s="250">
        <v>0.02</v>
      </c>
      <c r="J12" s="287" t="s">
        <v>9</v>
      </c>
      <c r="K12" s="294">
        <v>34</v>
      </c>
      <c r="L12" s="293">
        <v>14.2</v>
      </c>
      <c r="M12" s="244" t="s">
        <v>10</v>
      </c>
      <c r="N12" s="284" t="s">
        <v>10</v>
      </c>
      <c r="O12" s="283" t="s">
        <v>10</v>
      </c>
      <c r="P12" s="244" t="s">
        <v>9</v>
      </c>
      <c r="Q12" s="243">
        <v>0.6</v>
      </c>
      <c r="R12" s="242">
        <v>0.3</v>
      </c>
    </row>
    <row r="13" spans="1:18" s="197" customFormat="1" ht="17.25" customHeight="1">
      <c r="A13" s="3"/>
      <c r="B13" s="217" t="s">
        <v>154</v>
      </c>
      <c r="C13" s="239" t="s">
        <v>112</v>
      </c>
      <c r="D13" s="232" t="s">
        <v>9</v>
      </c>
      <c r="E13" s="238">
        <v>0.043</v>
      </c>
      <c r="F13" s="216">
        <v>0.019</v>
      </c>
      <c r="G13" s="232" t="s">
        <v>9</v>
      </c>
      <c r="H13" s="238">
        <v>0.054</v>
      </c>
      <c r="I13" s="216">
        <v>0.02</v>
      </c>
      <c r="J13" s="278" t="s">
        <v>9</v>
      </c>
      <c r="K13" s="280">
        <v>31.2</v>
      </c>
      <c r="L13" s="279">
        <v>13.6</v>
      </c>
      <c r="M13" s="232" t="s">
        <v>10</v>
      </c>
      <c r="N13" s="234" t="s">
        <v>10</v>
      </c>
      <c r="O13" s="233" t="s">
        <v>10</v>
      </c>
      <c r="P13" s="232" t="s">
        <v>10</v>
      </c>
      <c r="Q13" s="231" t="s">
        <v>10</v>
      </c>
      <c r="R13" s="230" t="s">
        <v>10</v>
      </c>
    </row>
    <row r="14" spans="1:18" s="197" customFormat="1" ht="17.25" customHeight="1">
      <c r="A14" s="3"/>
      <c r="B14" s="217" t="s">
        <v>153</v>
      </c>
      <c r="C14" s="239" t="s">
        <v>112</v>
      </c>
      <c r="D14" s="232" t="s">
        <v>9</v>
      </c>
      <c r="E14" s="238">
        <v>0.046</v>
      </c>
      <c r="F14" s="216">
        <v>0.021</v>
      </c>
      <c r="G14" s="232" t="s">
        <v>9</v>
      </c>
      <c r="H14" s="238">
        <v>0.045</v>
      </c>
      <c r="I14" s="216">
        <v>0.02</v>
      </c>
      <c r="J14" s="278" t="s">
        <v>9</v>
      </c>
      <c r="K14" s="292">
        <v>29.2</v>
      </c>
      <c r="L14" s="291">
        <v>12.3</v>
      </c>
      <c r="M14" s="232" t="s">
        <v>9</v>
      </c>
      <c r="N14" s="277">
        <v>0.004</v>
      </c>
      <c r="O14" s="214">
        <v>0.001</v>
      </c>
      <c r="P14" s="232" t="s">
        <v>9</v>
      </c>
      <c r="Q14" s="257">
        <v>0.6</v>
      </c>
      <c r="R14" s="256">
        <v>0.3</v>
      </c>
    </row>
    <row r="15" spans="1:18" s="197" customFormat="1" ht="17.25" customHeight="1">
      <c r="A15" s="3"/>
      <c r="B15" s="217" t="s">
        <v>152</v>
      </c>
      <c r="C15" s="239" t="s">
        <v>131</v>
      </c>
      <c r="D15" s="232" t="s">
        <v>9</v>
      </c>
      <c r="E15" s="238">
        <v>0.048</v>
      </c>
      <c r="F15" s="216">
        <v>0.024</v>
      </c>
      <c r="G15" s="232" t="s">
        <v>9</v>
      </c>
      <c r="H15" s="238">
        <v>0.049</v>
      </c>
      <c r="I15" s="216">
        <v>0.019</v>
      </c>
      <c r="J15" s="278" t="s">
        <v>9</v>
      </c>
      <c r="K15" s="292">
        <v>30.3</v>
      </c>
      <c r="L15" s="291">
        <v>13.4</v>
      </c>
      <c r="M15" s="232" t="s">
        <v>10</v>
      </c>
      <c r="N15" s="234" t="s">
        <v>10</v>
      </c>
      <c r="O15" s="233" t="s">
        <v>10</v>
      </c>
      <c r="P15" s="232" t="s">
        <v>9</v>
      </c>
      <c r="Q15" s="257">
        <v>0.6</v>
      </c>
      <c r="R15" s="256">
        <v>0.3</v>
      </c>
    </row>
    <row r="16" spans="1:18" s="197" customFormat="1" ht="17.25" customHeight="1">
      <c r="A16" s="3"/>
      <c r="B16" s="217" t="s">
        <v>151</v>
      </c>
      <c r="C16" s="239" t="s">
        <v>148</v>
      </c>
      <c r="D16" s="232" t="s">
        <v>9</v>
      </c>
      <c r="E16" s="238">
        <v>0.049</v>
      </c>
      <c r="F16" s="216">
        <v>0.024</v>
      </c>
      <c r="G16" s="232" t="s">
        <v>9</v>
      </c>
      <c r="H16" s="238">
        <v>0.044</v>
      </c>
      <c r="I16" s="216">
        <v>0.019</v>
      </c>
      <c r="J16" s="278" t="s">
        <v>150</v>
      </c>
      <c r="K16" s="292">
        <v>30.6</v>
      </c>
      <c r="L16" s="291">
        <v>13.5</v>
      </c>
      <c r="M16" s="232" t="s">
        <v>9</v>
      </c>
      <c r="N16" s="277">
        <v>0.005</v>
      </c>
      <c r="O16" s="214">
        <v>0.002</v>
      </c>
      <c r="P16" s="232" t="s">
        <v>9</v>
      </c>
      <c r="Q16" s="257">
        <v>0.7</v>
      </c>
      <c r="R16" s="256">
        <v>0.4</v>
      </c>
    </row>
    <row r="17" spans="1:18" s="197" customFormat="1" ht="17.25" customHeight="1">
      <c r="A17" s="3"/>
      <c r="B17" s="253" t="s">
        <v>149</v>
      </c>
      <c r="C17" s="252" t="s">
        <v>148</v>
      </c>
      <c r="D17" s="244" t="s">
        <v>9</v>
      </c>
      <c r="E17" s="251">
        <v>0.049</v>
      </c>
      <c r="F17" s="250">
        <v>0.024</v>
      </c>
      <c r="G17" s="244" t="s">
        <v>9</v>
      </c>
      <c r="H17" s="251">
        <v>0.053</v>
      </c>
      <c r="I17" s="250">
        <v>0.02</v>
      </c>
      <c r="J17" s="287" t="s">
        <v>9</v>
      </c>
      <c r="K17" s="294">
        <v>29.4</v>
      </c>
      <c r="L17" s="293">
        <v>12.5</v>
      </c>
      <c r="M17" s="244" t="s">
        <v>10</v>
      </c>
      <c r="N17" s="284" t="s">
        <v>10</v>
      </c>
      <c r="O17" s="283" t="s">
        <v>10</v>
      </c>
      <c r="P17" s="244" t="s">
        <v>9</v>
      </c>
      <c r="Q17" s="243">
        <v>0.7</v>
      </c>
      <c r="R17" s="242">
        <v>0.4</v>
      </c>
    </row>
    <row r="18" spans="1:18" s="197" customFormat="1" ht="17.25" customHeight="1">
      <c r="A18" s="3"/>
      <c r="B18" s="217" t="s">
        <v>147</v>
      </c>
      <c r="C18" s="239" t="s">
        <v>140</v>
      </c>
      <c r="D18" s="232" t="s">
        <v>9</v>
      </c>
      <c r="E18" s="238">
        <v>0.051</v>
      </c>
      <c r="F18" s="216">
        <v>0.025</v>
      </c>
      <c r="G18" s="232" t="s">
        <v>9</v>
      </c>
      <c r="H18" s="238">
        <v>0.043</v>
      </c>
      <c r="I18" s="216">
        <v>0.019</v>
      </c>
      <c r="J18" s="278" t="s">
        <v>9</v>
      </c>
      <c r="K18" s="292">
        <v>32.6</v>
      </c>
      <c r="L18" s="291">
        <v>14.4</v>
      </c>
      <c r="M18" s="232" t="s">
        <v>10</v>
      </c>
      <c r="N18" s="234" t="s">
        <v>10</v>
      </c>
      <c r="O18" s="233" t="s">
        <v>10</v>
      </c>
      <c r="P18" s="232" t="s">
        <v>9</v>
      </c>
      <c r="Q18" s="257">
        <v>0.9</v>
      </c>
      <c r="R18" s="256">
        <v>0.4</v>
      </c>
    </row>
    <row r="19" spans="1:18" s="197" customFormat="1" ht="17.25" customHeight="1">
      <c r="A19" s="3"/>
      <c r="B19" s="217" t="s">
        <v>146</v>
      </c>
      <c r="C19" s="239" t="s">
        <v>112</v>
      </c>
      <c r="D19" s="232" t="s">
        <v>9</v>
      </c>
      <c r="E19" s="238">
        <v>0.048</v>
      </c>
      <c r="F19" s="216">
        <v>0.024</v>
      </c>
      <c r="G19" s="232" t="s">
        <v>9</v>
      </c>
      <c r="H19" s="238">
        <v>0.042</v>
      </c>
      <c r="I19" s="216">
        <v>0.019</v>
      </c>
      <c r="J19" s="278" t="s">
        <v>9</v>
      </c>
      <c r="K19" s="292">
        <v>30</v>
      </c>
      <c r="L19" s="291">
        <v>13.7</v>
      </c>
      <c r="M19" s="232" t="s">
        <v>10</v>
      </c>
      <c r="N19" s="234" t="s">
        <v>10</v>
      </c>
      <c r="O19" s="233" t="s">
        <v>10</v>
      </c>
      <c r="P19" s="232" t="s">
        <v>10</v>
      </c>
      <c r="Q19" s="231" t="s">
        <v>10</v>
      </c>
      <c r="R19" s="230" t="s">
        <v>10</v>
      </c>
    </row>
    <row r="20" spans="1:18" s="197" customFormat="1" ht="17.25" customHeight="1">
      <c r="A20" s="3"/>
      <c r="B20" s="217" t="s">
        <v>145</v>
      </c>
      <c r="C20" s="239" t="s">
        <v>144</v>
      </c>
      <c r="D20" s="232" t="s">
        <v>9</v>
      </c>
      <c r="E20" s="238">
        <v>0.058</v>
      </c>
      <c r="F20" s="216">
        <v>0.034</v>
      </c>
      <c r="G20" s="232" t="s">
        <v>9</v>
      </c>
      <c r="H20" s="238">
        <v>0.051</v>
      </c>
      <c r="I20" s="216">
        <v>0.023</v>
      </c>
      <c r="J20" s="278" t="s">
        <v>9</v>
      </c>
      <c r="K20" s="280">
        <v>31.2</v>
      </c>
      <c r="L20" s="279">
        <v>14.4</v>
      </c>
      <c r="M20" s="232" t="s">
        <v>9</v>
      </c>
      <c r="N20" s="277">
        <v>0.004</v>
      </c>
      <c r="O20" s="214">
        <v>0.002</v>
      </c>
      <c r="P20" s="232" t="s">
        <v>9</v>
      </c>
      <c r="Q20" s="257">
        <v>0.8</v>
      </c>
      <c r="R20" s="256">
        <v>0.5</v>
      </c>
    </row>
    <row r="21" spans="1:18" s="197" customFormat="1" ht="17.25" customHeight="1">
      <c r="A21" s="3"/>
      <c r="B21" s="217" t="s">
        <v>143</v>
      </c>
      <c r="C21" s="239" t="s">
        <v>114</v>
      </c>
      <c r="D21" s="232" t="s">
        <v>9</v>
      </c>
      <c r="E21" s="238">
        <v>0.043</v>
      </c>
      <c r="F21" s="216">
        <v>0.017</v>
      </c>
      <c r="G21" s="232" t="s">
        <v>9</v>
      </c>
      <c r="H21" s="238">
        <v>0.051</v>
      </c>
      <c r="I21" s="216">
        <v>0.02</v>
      </c>
      <c r="J21" s="278" t="s">
        <v>9</v>
      </c>
      <c r="K21" s="280">
        <v>30.1</v>
      </c>
      <c r="L21" s="279">
        <v>13.1</v>
      </c>
      <c r="M21" s="232" t="s">
        <v>10</v>
      </c>
      <c r="N21" s="234" t="s">
        <v>10</v>
      </c>
      <c r="O21" s="233" t="s">
        <v>10</v>
      </c>
      <c r="P21" s="232" t="s">
        <v>10</v>
      </c>
      <c r="Q21" s="231" t="s">
        <v>10</v>
      </c>
      <c r="R21" s="230" t="s">
        <v>10</v>
      </c>
    </row>
    <row r="22" spans="1:18" s="197" customFormat="1" ht="17.25" customHeight="1">
      <c r="A22" s="3"/>
      <c r="B22" s="253" t="s">
        <v>142</v>
      </c>
      <c r="C22" s="252" t="s">
        <v>118</v>
      </c>
      <c r="D22" s="244" t="s">
        <v>9</v>
      </c>
      <c r="E22" s="251">
        <v>0.044</v>
      </c>
      <c r="F22" s="250">
        <v>0.018</v>
      </c>
      <c r="G22" s="244" t="s">
        <v>9</v>
      </c>
      <c r="H22" s="251">
        <v>0.045</v>
      </c>
      <c r="I22" s="250">
        <v>0.02</v>
      </c>
      <c r="J22" s="287" t="s">
        <v>9</v>
      </c>
      <c r="K22" s="286">
        <v>29.4</v>
      </c>
      <c r="L22" s="285">
        <v>12.9</v>
      </c>
      <c r="M22" s="244" t="s">
        <v>10</v>
      </c>
      <c r="N22" s="284" t="s">
        <v>10</v>
      </c>
      <c r="O22" s="283" t="s">
        <v>10</v>
      </c>
      <c r="P22" s="244" t="s">
        <v>9</v>
      </c>
      <c r="Q22" s="243">
        <v>0.5</v>
      </c>
      <c r="R22" s="242">
        <v>0.2</v>
      </c>
    </row>
    <row r="23" spans="1:18" s="197" customFormat="1" ht="17.25" customHeight="1">
      <c r="A23" s="3"/>
      <c r="B23" s="217" t="s">
        <v>141</v>
      </c>
      <c r="C23" s="239" t="s">
        <v>140</v>
      </c>
      <c r="D23" s="232" t="s">
        <v>10</v>
      </c>
      <c r="E23" s="290" t="s">
        <v>10</v>
      </c>
      <c r="F23" s="289" t="s">
        <v>10</v>
      </c>
      <c r="G23" s="232" t="s">
        <v>10</v>
      </c>
      <c r="H23" s="290" t="s">
        <v>10</v>
      </c>
      <c r="I23" s="289" t="s">
        <v>10</v>
      </c>
      <c r="J23" s="278" t="s">
        <v>10</v>
      </c>
      <c r="K23" s="231" t="s">
        <v>10</v>
      </c>
      <c r="L23" s="288" t="s">
        <v>10</v>
      </c>
      <c r="M23" s="232" t="s">
        <v>10</v>
      </c>
      <c r="N23" s="234" t="s">
        <v>10</v>
      </c>
      <c r="O23" s="233" t="s">
        <v>10</v>
      </c>
      <c r="P23" s="232" t="s">
        <v>10</v>
      </c>
      <c r="Q23" s="231" t="s">
        <v>10</v>
      </c>
      <c r="R23" s="230" t="s">
        <v>10</v>
      </c>
    </row>
    <row r="24" spans="1:18" s="197" customFormat="1" ht="17.25" customHeight="1">
      <c r="A24" s="3"/>
      <c r="B24" s="217" t="s">
        <v>139</v>
      </c>
      <c r="C24" s="239" t="s">
        <v>112</v>
      </c>
      <c r="D24" s="232" t="s">
        <v>9</v>
      </c>
      <c r="E24" s="238">
        <v>0.045</v>
      </c>
      <c r="F24" s="216">
        <v>0.022</v>
      </c>
      <c r="G24" s="232" t="s">
        <v>9</v>
      </c>
      <c r="H24" s="238">
        <v>0.049</v>
      </c>
      <c r="I24" s="216">
        <v>0.018</v>
      </c>
      <c r="J24" s="278" t="s">
        <v>9</v>
      </c>
      <c r="K24" s="257">
        <v>26.5</v>
      </c>
      <c r="L24" s="215">
        <v>11.5</v>
      </c>
      <c r="M24" s="232" t="s">
        <v>10</v>
      </c>
      <c r="N24" s="234" t="s">
        <v>10</v>
      </c>
      <c r="O24" s="233" t="s">
        <v>10</v>
      </c>
      <c r="P24" s="232" t="s">
        <v>10</v>
      </c>
      <c r="Q24" s="231" t="s">
        <v>10</v>
      </c>
      <c r="R24" s="230" t="s">
        <v>10</v>
      </c>
    </row>
    <row r="25" spans="1:18" s="197" customFormat="1" ht="17.25" customHeight="1">
      <c r="A25" s="3"/>
      <c r="B25" s="217" t="s">
        <v>138</v>
      </c>
      <c r="C25" s="239" t="s">
        <v>131</v>
      </c>
      <c r="D25" s="232" t="s">
        <v>9</v>
      </c>
      <c r="E25" s="238">
        <v>0.048</v>
      </c>
      <c r="F25" s="216">
        <v>0.022</v>
      </c>
      <c r="G25" s="232" t="s">
        <v>9</v>
      </c>
      <c r="H25" s="238">
        <v>0.044</v>
      </c>
      <c r="I25" s="216">
        <v>0.02</v>
      </c>
      <c r="J25" s="278" t="s">
        <v>9</v>
      </c>
      <c r="K25" s="257">
        <v>32.2</v>
      </c>
      <c r="L25" s="215">
        <v>14.3</v>
      </c>
      <c r="M25" s="232" t="s">
        <v>10</v>
      </c>
      <c r="N25" s="234" t="s">
        <v>10</v>
      </c>
      <c r="O25" s="233" t="s">
        <v>10</v>
      </c>
      <c r="P25" s="232" t="s">
        <v>9</v>
      </c>
      <c r="Q25" s="257">
        <v>0.6</v>
      </c>
      <c r="R25" s="256">
        <v>0.2</v>
      </c>
    </row>
    <row r="26" spans="1:18" s="197" customFormat="1" ht="17.25" customHeight="1">
      <c r="A26" s="3"/>
      <c r="B26" s="217" t="s">
        <v>137</v>
      </c>
      <c r="C26" s="239" t="s">
        <v>118</v>
      </c>
      <c r="D26" s="232" t="s">
        <v>9</v>
      </c>
      <c r="E26" s="238">
        <v>0.04</v>
      </c>
      <c r="F26" s="216">
        <v>0.016</v>
      </c>
      <c r="G26" s="232" t="s">
        <v>9</v>
      </c>
      <c r="H26" s="238">
        <v>0.048</v>
      </c>
      <c r="I26" s="216">
        <v>0.018</v>
      </c>
      <c r="J26" s="278" t="s">
        <v>9</v>
      </c>
      <c r="K26" s="280">
        <v>28.9</v>
      </c>
      <c r="L26" s="279">
        <v>12.1</v>
      </c>
      <c r="M26" s="232" t="s">
        <v>10</v>
      </c>
      <c r="N26" s="234" t="s">
        <v>10</v>
      </c>
      <c r="O26" s="233" t="s">
        <v>10</v>
      </c>
      <c r="P26" s="232" t="s">
        <v>9</v>
      </c>
      <c r="Q26" s="257">
        <v>0.6</v>
      </c>
      <c r="R26" s="256">
        <v>0.3</v>
      </c>
    </row>
    <row r="27" spans="1:18" s="197" customFormat="1" ht="17.25" customHeight="1">
      <c r="A27" s="3"/>
      <c r="B27" s="253" t="s">
        <v>136</v>
      </c>
      <c r="C27" s="252" t="s">
        <v>116</v>
      </c>
      <c r="D27" s="244" t="s">
        <v>9</v>
      </c>
      <c r="E27" s="251">
        <v>0.04</v>
      </c>
      <c r="F27" s="250">
        <v>0.018</v>
      </c>
      <c r="G27" s="244" t="s">
        <v>9</v>
      </c>
      <c r="H27" s="251">
        <v>0.042</v>
      </c>
      <c r="I27" s="250">
        <v>0.018</v>
      </c>
      <c r="J27" s="287" t="s">
        <v>9</v>
      </c>
      <c r="K27" s="286">
        <v>28.9</v>
      </c>
      <c r="L27" s="285">
        <v>12.5</v>
      </c>
      <c r="M27" s="244" t="s">
        <v>10</v>
      </c>
      <c r="N27" s="284" t="s">
        <v>10</v>
      </c>
      <c r="O27" s="283" t="s">
        <v>10</v>
      </c>
      <c r="P27" s="244" t="s">
        <v>10</v>
      </c>
      <c r="Q27" s="282" t="s">
        <v>10</v>
      </c>
      <c r="R27" s="281" t="s">
        <v>10</v>
      </c>
    </row>
    <row r="28" spans="1:18" s="197" customFormat="1" ht="17.25" customHeight="1">
      <c r="A28" s="3"/>
      <c r="B28" s="217" t="s">
        <v>135</v>
      </c>
      <c r="C28" s="239" t="s">
        <v>133</v>
      </c>
      <c r="D28" s="232" t="s">
        <v>9</v>
      </c>
      <c r="E28" s="238">
        <v>0.042</v>
      </c>
      <c r="F28" s="216">
        <v>0.019</v>
      </c>
      <c r="G28" s="232" t="s">
        <v>9</v>
      </c>
      <c r="H28" s="238">
        <v>0.042</v>
      </c>
      <c r="I28" s="216">
        <v>0.018</v>
      </c>
      <c r="J28" s="278" t="s">
        <v>9</v>
      </c>
      <c r="K28" s="280">
        <v>31.6</v>
      </c>
      <c r="L28" s="279">
        <v>13.6</v>
      </c>
      <c r="M28" s="232" t="s">
        <v>10</v>
      </c>
      <c r="N28" s="234" t="s">
        <v>10</v>
      </c>
      <c r="O28" s="233" t="s">
        <v>10</v>
      </c>
      <c r="P28" s="232" t="s">
        <v>10</v>
      </c>
      <c r="Q28" s="231" t="s">
        <v>10</v>
      </c>
      <c r="R28" s="230" t="s">
        <v>10</v>
      </c>
    </row>
    <row r="29" spans="1:18" s="197" customFormat="1" ht="17.25" customHeight="1">
      <c r="A29" s="3"/>
      <c r="B29" s="217" t="s">
        <v>134</v>
      </c>
      <c r="C29" s="239" t="s">
        <v>133</v>
      </c>
      <c r="D29" s="232" t="s">
        <v>9</v>
      </c>
      <c r="E29" s="238">
        <v>0.043</v>
      </c>
      <c r="F29" s="216">
        <v>0.02</v>
      </c>
      <c r="G29" s="232" t="s">
        <v>9</v>
      </c>
      <c r="H29" s="238">
        <v>0.04</v>
      </c>
      <c r="I29" s="216">
        <v>0.016</v>
      </c>
      <c r="J29" s="278" t="s">
        <v>9</v>
      </c>
      <c r="K29" s="257">
        <v>32.7</v>
      </c>
      <c r="L29" s="215">
        <v>14</v>
      </c>
      <c r="M29" s="232" t="s">
        <v>10</v>
      </c>
      <c r="N29" s="234" t="s">
        <v>10</v>
      </c>
      <c r="O29" s="233" t="s">
        <v>10</v>
      </c>
      <c r="P29" s="232" t="s">
        <v>10</v>
      </c>
      <c r="Q29" s="231" t="s">
        <v>10</v>
      </c>
      <c r="R29" s="230" t="s">
        <v>10</v>
      </c>
    </row>
    <row r="30" spans="1:18" s="197" customFormat="1" ht="17.25" customHeight="1">
      <c r="A30" s="3"/>
      <c r="B30" s="217" t="s">
        <v>132</v>
      </c>
      <c r="C30" s="239" t="s">
        <v>131</v>
      </c>
      <c r="D30" s="232" t="s">
        <v>9</v>
      </c>
      <c r="E30" s="238">
        <v>0.054</v>
      </c>
      <c r="F30" s="216">
        <v>0.033</v>
      </c>
      <c r="G30" s="232" t="s">
        <v>9</v>
      </c>
      <c r="H30" s="238">
        <v>0.038</v>
      </c>
      <c r="I30" s="216">
        <v>0.018</v>
      </c>
      <c r="J30" s="278" t="s">
        <v>11</v>
      </c>
      <c r="K30" s="257">
        <v>35.7</v>
      </c>
      <c r="L30" s="215">
        <v>16</v>
      </c>
      <c r="M30" s="232" t="s">
        <v>10</v>
      </c>
      <c r="N30" s="234" t="s">
        <v>10</v>
      </c>
      <c r="O30" s="233" t="s">
        <v>10</v>
      </c>
      <c r="P30" s="232" t="s">
        <v>9</v>
      </c>
      <c r="Q30" s="257">
        <v>0.7</v>
      </c>
      <c r="R30" s="256">
        <v>0.4</v>
      </c>
    </row>
    <row r="31" spans="1:18" s="197" customFormat="1" ht="17.25" customHeight="1">
      <c r="A31" s="3"/>
      <c r="B31" s="217" t="s">
        <v>130</v>
      </c>
      <c r="C31" s="239" t="s">
        <v>114</v>
      </c>
      <c r="D31" s="232" t="s">
        <v>9</v>
      </c>
      <c r="E31" s="238">
        <v>0.044</v>
      </c>
      <c r="F31" s="216">
        <v>0.022</v>
      </c>
      <c r="G31" s="232" t="s">
        <v>9</v>
      </c>
      <c r="H31" s="238">
        <v>0.055</v>
      </c>
      <c r="I31" s="216">
        <v>0.022</v>
      </c>
      <c r="J31" s="278" t="s">
        <v>9</v>
      </c>
      <c r="K31" s="257">
        <v>34</v>
      </c>
      <c r="L31" s="215">
        <v>14.8</v>
      </c>
      <c r="M31" s="232" t="s">
        <v>9</v>
      </c>
      <c r="N31" s="277">
        <v>0.004</v>
      </c>
      <c r="O31" s="214">
        <v>0.002</v>
      </c>
      <c r="P31" s="232" t="s">
        <v>10</v>
      </c>
      <c r="Q31" s="231" t="s">
        <v>10</v>
      </c>
      <c r="R31" s="230" t="s">
        <v>10</v>
      </c>
    </row>
    <row r="32" spans="1:18" s="197" customFormat="1" ht="17.25" customHeight="1" thickBot="1">
      <c r="A32" s="3"/>
      <c r="B32" s="229" t="s">
        <v>129</v>
      </c>
      <c r="C32" s="239" t="s">
        <v>118</v>
      </c>
      <c r="D32" s="220" t="s">
        <v>9</v>
      </c>
      <c r="E32" s="227">
        <v>0.046</v>
      </c>
      <c r="F32" s="226">
        <v>0.023</v>
      </c>
      <c r="G32" s="220" t="s">
        <v>9</v>
      </c>
      <c r="H32" s="227">
        <v>0.043</v>
      </c>
      <c r="I32" s="226">
        <v>0.019</v>
      </c>
      <c r="J32" s="276" t="s">
        <v>11</v>
      </c>
      <c r="K32" s="275">
        <v>32.3</v>
      </c>
      <c r="L32" s="274">
        <v>15.4</v>
      </c>
      <c r="M32" s="220" t="s">
        <v>10</v>
      </c>
      <c r="N32" s="222" t="s">
        <v>10</v>
      </c>
      <c r="O32" s="221" t="s">
        <v>10</v>
      </c>
      <c r="P32" s="220" t="s">
        <v>10</v>
      </c>
      <c r="Q32" s="273" t="s">
        <v>10</v>
      </c>
      <c r="R32" s="272" t="s">
        <v>10</v>
      </c>
    </row>
    <row r="33" spans="1:18" s="197" customFormat="1" ht="17.25" customHeight="1" thickBot="1" thickTop="1">
      <c r="A33" s="3"/>
      <c r="B33" s="217" t="s">
        <v>12</v>
      </c>
      <c r="C33" s="271" t="s">
        <v>2</v>
      </c>
      <c r="D33" s="213" t="s">
        <v>128</v>
      </c>
      <c r="E33" s="270"/>
      <c r="F33" s="216">
        <v>0.022</v>
      </c>
      <c r="G33" s="213" t="s">
        <v>128</v>
      </c>
      <c r="H33" s="270"/>
      <c r="I33" s="216">
        <v>0.02</v>
      </c>
      <c r="J33" s="213" t="s">
        <v>127</v>
      </c>
      <c r="K33" s="270"/>
      <c r="L33" s="215">
        <v>13.6</v>
      </c>
      <c r="M33" s="213" t="s">
        <v>126</v>
      </c>
      <c r="N33" s="270"/>
      <c r="O33" s="216">
        <f>AVERAGE(O7:O32)</f>
        <v>0.00175</v>
      </c>
      <c r="P33" s="213" t="s">
        <v>125</v>
      </c>
      <c r="Q33" s="270"/>
      <c r="R33" s="211">
        <v>0.3</v>
      </c>
    </row>
    <row r="34" spans="1:18" s="197" customFormat="1" ht="17.25" customHeight="1" thickTop="1">
      <c r="A34" s="3"/>
      <c r="B34" s="269" t="s">
        <v>124</v>
      </c>
      <c r="C34" s="268" t="s">
        <v>118</v>
      </c>
      <c r="D34" s="260" t="s">
        <v>9</v>
      </c>
      <c r="E34" s="267">
        <v>0.031</v>
      </c>
      <c r="F34" s="266">
        <v>0.014</v>
      </c>
      <c r="G34" s="260" t="s">
        <v>9</v>
      </c>
      <c r="H34" s="267">
        <v>0.041</v>
      </c>
      <c r="I34" s="266">
        <v>0.015</v>
      </c>
      <c r="J34" s="265" t="s">
        <v>9</v>
      </c>
      <c r="K34" s="264">
        <v>27.7</v>
      </c>
      <c r="L34" s="263">
        <v>10.8</v>
      </c>
      <c r="M34" s="260" t="s">
        <v>10</v>
      </c>
      <c r="N34" s="262" t="s">
        <v>10</v>
      </c>
      <c r="O34" s="261" t="s">
        <v>10</v>
      </c>
      <c r="P34" s="260" t="s">
        <v>10</v>
      </c>
      <c r="Q34" s="259" t="s">
        <v>10</v>
      </c>
      <c r="R34" s="258" t="s">
        <v>10</v>
      </c>
    </row>
    <row r="35" spans="1:18" s="197" customFormat="1" ht="17.25" customHeight="1">
      <c r="A35" s="3"/>
      <c r="B35" s="217" t="s">
        <v>123</v>
      </c>
      <c r="C35" s="239" t="s">
        <v>116</v>
      </c>
      <c r="D35" s="232" t="s">
        <v>9</v>
      </c>
      <c r="E35" s="238">
        <v>0.038</v>
      </c>
      <c r="F35" s="216">
        <v>0.016</v>
      </c>
      <c r="G35" s="232" t="s">
        <v>9</v>
      </c>
      <c r="H35" s="238">
        <v>0.048</v>
      </c>
      <c r="I35" s="216">
        <v>0.019</v>
      </c>
      <c r="J35" s="237" t="s">
        <v>9</v>
      </c>
      <c r="K35" s="255">
        <v>28.8</v>
      </c>
      <c r="L35" s="254">
        <v>12.6</v>
      </c>
      <c r="M35" s="232" t="s">
        <v>10</v>
      </c>
      <c r="N35" s="234" t="s">
        <v>10</v>
      </c>
      <c r="O35" s="233" t="s">
        <v>10</v>
      </c>
      <c r="P35" s="232" t="s">
        <v>9</v>
      </c>
      <c r="Q35" s="257">
        <v>0.5</v>
      </c>
      <c r="R35" s="256">
        <v>0.2</v>
      </c>
    </row>
    <row r="36" spans="1:18" s="197" customFormat="1" ht="17.25" customHeight="1">
      <c r="A36" s="3"/>
      <c r="B36" s="217" t="s">
        <v>122</v>
      </c>
      <c r="C36" s="239" t="s">
        <v>116</v>
      </c>
      <c r="D36" s="232" t="s">
        <v>9</v>
      </c>
      <c r="E36" s="238">
        <v>0.037</v>
      </c>
      <c r="F36" s="216">
        <v>0.016</v>
      </c>
      <c r="G36" s="232" t="s">
        <v>9</v>
      </c>
      <c r="H36" s="238">
        <v>0.037</v>
      </c>
      <c r="I36" s="216">
        <v>0.016</v>
      </c>
      <c r="J36" s="237" t="s">
        <v>9</v>
      </c>
      <c r="K36" s="236">
        <v>30.1</v>
      </c>
      <c r="L36" s="235">
        <v>13.5</v>
      </c>
      <c r="M36" s="232" t="s">
        <v>10</v>
      </c>
      <c r="N36" s="234" t="s">
        <v>10</v>
      </c>
      <c r="O36" s="233" t="s">
        <v>10</v>
      </c>
      <c r="P36" s="232" t="s">
        <v>10</v>
      </c>
      <c r="Q36" s="231" t="s">
        <v>10</v>
      </c>
      <c r="R36" s="230" t="s">
        <v>10</v>
      </c>
    </row>
    <row r="37" spans="1:18" s="197" customFormat="1" ht="17.25" customHeight="1">
      <c r="A37" s="3"/>
      <c r="B37" s="217" t="s">
        <v>121</v>
      </c>
      <c r="C37" s="239" t="s">
        <v>116</v>
      </c>
      <c r="D37" s="232" t="s">
        <v>9</v>
      </c>
      <c r="E37" s="238">
        <v>0.032</v>
      </c>
      <c r="F37" s="216">
        <v>0.015</v>
      </c>
      <c r="G37" s="232" t="s">
        <v>9</v>
      </c>
      <c r="H37" s="238">
        <v>0.04</v>
      </c>
      <c r="I37" s="216">
        <v>0.017</v>
      </c>
      <c r="J37" s="237" t="s">
        <v>9</v>
      </c>
      <c r="K37" s="241">
        <v>28.1</v>
      </c>
      <c r="L37" s="240">
        <v>12.4</v>
      </c>
      <c r="M37" s="232" t="s">
        <v>10</v>
      </c>
      <c r="N37" s="234" t="s">
        <v>10</v>
      </c>
      <c r="O37" s="233" t="s">
        <v>10</v>
      </c>
      <c r="P37" s="232" t="s">
        <v>10</v>
      </c>
      <c r="Q37" s="231" t="s">
        <v>10</v>
      </c>
      <c r="R37" s="230" t="s">
        <v>10</v>
      </c>
    </row>
    <row r="38" spans="1:18" s="197" customFormat="1" ht="17.25" customHeight="1">
      <c r="A38" s="3"/>
      <c r="B38" s="217" t="s">
        <v>120</v>
      </c>
      <c r="C38" s="239" t="s">
        <v>118</v>
      </c>
      <c r="D38" s="232" t="s">
        <v>9</v>
      </c>
      <c r="E38" s="238">
        <v>0.038</v>
      </c>
      <c r="F38" s="216">
        <v>0.022</v>
      </c>
      <c r="G38" s="232" t="s">
        <v>9</v>
      </c>
      <c r="H38" s="238">
        <v>0.044</v>
      </c>
      <c r="I38" s="216">
        <v>0.019</v>
      </c>
      <c r="J38" s="237" t="s">
        <v>9</v>
      </c>
      <c r="K38" s="255">
        <v>29.8</v>
      </c>
      <c r="L38" s="254">
        <v>13.3</v>
      </c>
      <c r="M38" s="232" t="s">
        <v>10</v>
      </c>
      <c r="N38" s="234" t="s">
        <v>10</v>
      </c>
      <c r="O38" s="233" t="s">
        <v>10</v>
      </c>
      <c r="P38" s="232" t="s">
        <v>10</v>
      </c>
      <c r="Q38" s="231" t="s">
        <v>10</v>
      </c>
      <c r="R38" s="230" t="s">
        <v>10</v>
      </c>
    </row>
    <row r="39" spans="1:18" s="197" customFormat="1" ht="17.25" customHeight="1">
      <c r="A39" s="3"/>
      <c r="B39" s="253" t="s">
        <v>119</v>
      </c>
      <c r="C39" s="252" t="s">
        <v>118</v>
      </c>
      <c r="D39" s="244" t="s">
        <v>9</v>
      </c>
      <c r="E39" s="251">
        <v>0.035</v>
      </c>
      <c r="F39" s="250">
        <v>0.018</v>
      </c>
      <c r="G39" s="244" t="s">
        <v>9</v>
      </c>
      <c r="H39" s="251">
        <v>0.041</v>
      </c>
      <c r="I39" s="250">
        <v>0.017</v>
      </c>
      <c r="J39" s="249" t="s">
        <v>9</v>
      </c>
      <c r="K39" s="248">
        <v>28.4</v>
      </c>
      <c r="L39" s="247">
        <v>12.9</v>
      </c>
      <c r="M39" s="244" t="s">
        <v>9</v>
      </c>
      <c r="N39" s="246">
        <v>0.002</v>
      </c>
      <c r="O39" s="245">
        <v>0.001</v>
      </c>
      <c r="P39" s="244" t="s">
        <v>9</v>
      </c>
      <c r="Q39" s="243">
        <v>0.4</v>
      </c>
      <c r="R39" s="242">
        <v>0.2</v>
      </c>
    </row>
    <row r="40" spans="1:18" s="197" customFormat="1" ht="17.25" customHeight="1">
      <c r="A40" s="3"/>
      <c r="B40" s="217" t="s">
        <v>117</v>
      </c>
      <c r="C40" s="239" t="s">
        <v>116</v>
      </c>
      <c r="D40" s="232" t="s">
        <v>9</v>
      </c>
      <c r="E40" s="238">
        <v>0.036</v>
      </c>
      <c r="F40" s="216">
        <v>0.016</v>
      </c>
      <c r="G40" s="232" t="s">
        <v>9</v>
      </c>
      <c r="H40" s="238">
        <v>0.036</v>
      </c>
      <c r="I40" s="216">
        <v>0.016</v>
      </c>
      <c r="J40" s="237" t="s">
        <v>9</v>
      </c>
      <c r="K40" s="241">
        <v>29.9</v>
      </c>
      <c r="L40" s="240">
        <v>12.8</v>
      </c>
      <c r="M40" s="232" t="s">
        <v>10</v>
      </c>
      <c r="N40" s="234" t="s">
        <v>10</v>
      </c>
      <c r="O40" s="233" t="s">
        <v>10</v>
      </c>
      <c r="P40" s="232" t="s">
        <v>10</v>
      </c>
      <c r="Q40" s="231" t="s">
        <v>10</v>
      </c>
      <c r="R40" s="230" t="s">
        <v>10</v>
      </c>
    </row>
    <row r="41" spans="1:18" s="197" customFormat="1" ht="17.25" customHeight="1">
      <c r="A41" s="3"/>
      <c r="B41" s="217" t="s">
        <v>115</v>
      </c>
      <c r="C41" s="239" t="s">
        <v>114</v>
      </c>
      <c r="D41" s="232" t="s">
        <v>9</v>
      </c>
      <c r="E41" s="238">
        <v>0.039</v>
      </c>
      <c r="F41" s="216">
        <v>0.018</v>
      </c>
      <c r="G41" s="232" t="s">
        <v>9</v>
      </c>
      <c r="H41" s="238">
        <v>0.042</v>
      </c>
      <c r="I41" s="216">
        <v>0.018</v>
      </c>
      <c r="J41" s="237" t="s">
        <v>9</v>
      </c>
      <c r="K41" s="236">
        <v>31.4</v>
      </c>
      <c r="L41" s="235">
        <v>13.9</v>
      </c>
      <c r="M41" s="232" t="s">
        <v>10</v>
      </c>
      <c r="N41" s="234" t="s">
        <v>10</v>
      </c>
      <c r="O41" s="233" t="s">
        <v>10</v>
      </c>
      <c r="P41" s="232" t="s">
        <v>10</v>
      </c>
      <c r="Q41" s="231" t="s">
        <v>10</v>
      </c>
      <c r="R41" s="230" t="s">
        <v>10</v>
      </c>
    </row>
    <row r="42" spans="1:18" s="197" customFormat="1" ht="17.25" customHeight="1" thickBot="1">
      <c r="A42" s="3"/>
      <c r="B42" s="229" t="s">
        <v>113</v>
      </c>
      <c r="C42" s="228" t="s">
        <v>112</v>
      </c>
      <c r="D42" s="220" t="s">
        <v>9</v>
      </c>
      <c r="E42" s="227">
        <v>0.033</v>
      </c>
      <c r="F42" s="226">
        <v>0.017</v>
      </c>
      <c r="G42" s="220" t="s">
        <v>9</v>
      </c>
      <c r="H42" s="227">
        <v>0.042</v>
      </c>
      <c r="I42" s="226">
        <v>0.019</v>
      </c>
      <c r="J42" s="225" t="s">
        <v>9</v>
      </c>
      <c r="K42" s="224">
        <v>26.3</v>
      </c>
      <c r="L42" s="223">
        <v>12.8</v>
      </c>
      <c r="M42" s="220" t="s">
        <v>10</v>
      </c>
      <c r="N42" s="222" t="s">
        <v>10</v>
      </c>
      <c r="O42" s="221" t="s">
        <v>10</v>
      </c>
      <c r="P42" s="220" t="s">
        <v>9</v>
      </c>
      <c r="Q42" s="219">
        <v>0.4</v>
      </c>
      <c r="R42" s="218">
        <v>0.2</v>
      </c>
    </row>
    <row r="43" spans="1:18" s="197" customFormat="1" ht="17.25" customHeight="1" thickBot="1" thickTop="1">
      <c r="A43" s="3"/>
      <c r="B43" s="217" t="s">
        <v>13</v>
      </c>
      <c r="C43" s="198"/>
      <c r="D43" s="213" t="s">
        <v>111</v>
      </c>
      <c r="E43" s="212"/>
      <c r="F43" s="216">
        <v>0.017</v>
      </c>
      <c r="G43" s="213" t="str">
        <f>COUNTIF(G34:G42," ○")&amp;"/"&amp;COUNTA(G34:G42)&amp;"("&amp;ROUND(COUNTIF(G34:G42," ○")/COUNTA(G34:G42)*100,0)&amp;"%)"</f>
        <v>9/9(100%)</v>
      </c>
      <c r="H43" s="212"/>
      <c r="I43" s="216">
        <v>0.017</v>
      </c>
      <c r="J43" s="213" t="str">
        <f>COUNTIF(J34:J42," ○")&amp;"/"&amp;COUNTA(J34:J42)&amp;"("&amp;ROUND(COUNTIF(J34:J42," ○")/COUNTA(J34:J42)*100,0)&amp;"%)"</f>
        <v>9/9(100%)</v>
      </c>
      <c r="K43" s="212"/>
      <c r="L43" s="215">
        <f>AVERAGE(L34:L42)</f>
        <v>12.777777777777779</v>
      </c>
      <c r="M43" s="213" t="s">
        <v>110</v>
      </c>
      <c r="N43" s="212"/>
      <c r="O43" s="214">
        <v>0.001</v>
      </c>
      <c r="P43" s="213" t="s">
        <v>109</v>
      </c>
      <c r="Q43" s="212"/>
      <c r="R43" s="211">
        <v>0.2</v>
      </c>
    </row>
    <row r="44" spans="1:18" s="197" customFormat="1" ht="17.25" customHeight="1" thickBot="1" thickTop="1">
      <c r="A44" s="3"/>
      <c r="B44" s="210" t="s">
        <v>14</v>
      </c>
      <c r="C44" s="209"/>
      <c r="D44" s="205" t="s">
        <v>108</v>
      </c>
      <c r="E44" s="204"/>
      <c r="F44" s="208">
        <v>0.021</v>
      </c>
      <c r="G44" s="205" t="s">
        <v>107</v>
      </c>
      <c r="H44" s="204"/>
      <c r="I44" s="208">
        <v>0.019</v>
      </c>
      <c r="J44" s="205" t="s">
        <v>106</v>
      </c>
      <c r="K44" s="204"/>
      <c r="L44" s="207">
        <f>AVERAGE(L34:L42,L7:L32)</f>
        <v>13.358823529411765</v>
      </c>
      <c r="M44" s="205" t="s">
        <v>105</v>
      </c>
      <c r="N44" s="204"/>
      <c r="O44" s="206">
        <v>0.002</v>
      </c>
      <c r="P44" s="205" t="s">
        <v>104</v>
      </c>
      <c r="Q44" s="204"/>
      <c r="R44" s="203">
        <v>0.3</v>
      </c>
    </row>
    <row r="45" spans="1:18" s="197" customFormat="1" ht="36.75" customHeight="1">
      <c r="A45" s="3"/>
      <c r="B45" s="198"/>
      <c r="C45" s="198"/>
      <c r="D45" s="201"/>
      <c r="E45" s="201"/>
      <c r="F45" s="200"/>
      <c r="G45" s="201"/>
      <c r="H45" s="201"/>
      <c r="I45" s="200"/>
      <c r="J45" s="201"/>
      <c r="K45" s="201"/>
      <c r="L45" s="202"/>
      <c r="M45" s="201"/>
      <c r="N45" s="201"/>
      <c r="O45" s="198"/>
      <c r="P45" s="201"/>
      <c r="Q45" s="201"/>
      <c r="R45" s="198"/>
    </row>
    <row r="46" spans="1:18" s="197" customFormat="1" ht="6.75" customHeight="1">
      <c r="A46" s="3"/>
      <c r="B46" s="198"/>
      <c r="C46" s="198"/>
      <c r="D46" s="199"/>
      <c r="E46" s="199"/>
      <c r="F46" s="200"/>
      <c r="G46" s="200"/>
      <c r="H46" s="200"/>
      <c r="I46" s="200"/>
      <c r="J46" s="200"/>
      <c r="K46" s="200"/>
      <c r="L46" s="200"/>
      <c r="M46" s="199"/>
      <c r="N46" s="199"/>
      <c r="O46" s="198"/>
      <c r="P46" s="199"/>
      <c r="Q46" s="199"/>
      <c r="R46" s="198"/>
    </row>
    <row r="47" ht="14.25">
      <c r="A47" s="3"/>
    </row>
    <row r="48" ht="14.25">
      <c r="A48" s="3"/>
    </row>
    <row r="49" ht="14.25">
      <c r="A49" s="3"/>
    </row>
    <row r="50" ht="14.25">
      <c r="A50" s="3"/>
    </row>
    <row r="51" ht="14.25">
      <c r="A51" s="3"/>
    </row>
    <row r="52" ht="14.25">
      <c r="A52" s="3"/>
    </row>
    <row r="53" ht="14.25">
      <c r="A53" s="3"/>
    </row>
    <row r="54" ht="14.25">
      <c r="A54" s="3"/>
    </row>
    <row r="55" ht="14.25">
      <c r="A55" s="3"/>
    </row>
    <row r="56" ht="14.25">
      <c r="A56" s="3"/>
    </row>
    <row r="57" ht="14.25">
      <c r="A57" s="3"/>
    </row>
  </sheetData>
  <sheetProtection/>
  <mergeCells count="12">
    <mergeCell ref="P45:Q45"/>
    <mergeCell ref="M4:O4"/>
    <mergeCell ref="G45:H45"/>
    <mergeCell ref="J45:K45"/>
    <mergeCell ref="P4:R4"/>
    <mergeCell ref="J4:L4"/>
    <mergeCell ref="B4:B6"/>
    <mergeCell ref="C4:C6"/>
    <mergeCell ref="D4:F4"/>
    <mergeCell ref="G4:I4"/>
    <mergeCell ref="D45:E45"/>
    <mergeCell ref="M45:N45"/>
  </mergeCells>
  <printOptions/>
  <pageMargins left="0.3937007874015748" right="0.3937007874015748" top="0.7874015748031497" bottom="0.5905511811023623" header="0.5118110236220472" footer="0.5118110236220472"/>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2019-11-11T02:16:37Z</cp:lastPrinted>
  <dcterms:created xsi:type="dcterms:W3CDTF">2005-07-22T06:32:17Z</dcterms:created>
  <dcterms:modified xsi:type="dcterms:W3CDTF">2019-12-02T07:13:21Z</dcterms:modified>
  <cp:category/>
  <cp:version/>
  <cp:contentType/>
  <cp:contentStatus/>
</cp:coreProperties>
</file>